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T:\DG_PMA\OP_APROBACIONES\01 DOC y NORM APROBACIONES\DOC DE TRABAJO\ACTUALIZACIONES DOCS PARA PPO-MANCO-24-25-26\PILAR DEXEL_SEDE\1740 COMUN\2027\"/>
    </mc:Choice>
  </mc:AlternateContent>
  <bookViews>
    <workbookView xWindow="-105" yWindow="-105" windowWidth="23250" windowHeight="12450" tabRatio="953" activeTab="1"/>
  </bookViews>
  <sheets>
    <sheet name="CERTIFICADO VPC-FO2026" sheetId="12" r:id="rId1"/>
    <sheet name="Certificado actividad principal" sheetId="14" r:id="rId2"/>
  </sheets>
  <externalReferences>
    <externalReference r:id="rId3"/>
    <externalReference r:id="rId4"/>
    <externalReference r:id="rId5"/>
    <externalReference r:id="rId6"/>
    <externalReference r:id="rId7"/>
  </externalReferences>
  <definedNames>
    <definedName name="_EPS1">'[1]EF. PVOS. POR SOCIO'!$G$41</definedName>
    <definedName name="_EPS2">'[1]EF. PVOS. POR SOCIO'!$G$91</definedName>
    <definedName name="_EPS3">'[1]EF. PVOS. POR SOCIO'!$G$141</definedName>
    <definedName name="_EPS4">'[1]EF. PVOS. POR SOCIO'!$G$191</definedName>
    <definedName name="_EPS5">'[1]EF. PVOS. POR SOCIO'!$G$241</definedName>
    <definedName name="_EPS6">'[1]EF. PVOS. POR SOCIO'!$G$291</definedName>
    <definedName name="_PA99" localSheetId="1">#REF!</definedName>
    <definedName name="_PA99">#REF!</definedName>
    <definedName name="_PO2000" localSheetId="1">#REF!</definedName>
    <definedName name="_PO2000">#REF!</definedName>
    <definedName name="_VPC98" localSheetId="1">#REF!</definedName>
    <definedName name="_VPC98">#REF!</definedName>
    <definedName name="AC" localSheetId="1">#REF!</definedName>
    <definedName name="AC">#REF!</definedName>
    <definedName name="ALBARICOQUE" localSheetId="1">#REF!</definedName>
    <definedName name="ALBARICOQUE">#REF!</definedName>
    <definedName name="AÑO">[2]DATOS!$D$3</definedName>
    <definedName name="AP" localSheetId="1">#REF!</definedName>
    <definedName name="AP">#REF!</definedName>
    <definedName name="APE" localSheetId="1">#REF!</definedName>
    <definedName name="APE">#REF!</definedName>
    <definedName name="_xlnm.Print_Area" localSheetId="1">'Certificado actividad principal'!$A$1:$G$30</definedName>
    <definedName name="_xlnm.Print_Area" localSheetId="0">'CERTIFICADO VPC-FO2026'!$A$1:$G$169</definedName>
    <definedName name="BBBB" localSheetId="1">#REF!</definedName>
    <definedName name="BBBB">#REF!</definedName>
    <definedName name="CIRUELA" localSheetId="1">#REF!</definedName>
    <definedName name="CIRUELA">#REF!</definedName>
    <definedName name="DATOS_GRAFICOS" localSheetId="1">#REF!</definedName>
    <definedName name="DATOS_GRAFICOS">#REF!</definedName>
    <definedName name="dd" localSheetId="1">[3]Hoja1!#REF!</definedName>
    <definedName name="dd">[3]Hoja1!#REF!</definedName>
    <definedName name="DFU" localSheetId="1">#REF!</definedName>
    <definedName name="DFU">#REF!</definedName>
    <definedName name="E" localSheetId="1">#REF!</definedName>
    <definedName name="E">#REF!</definedName>
    <definedName name="ESTHER" localSheetId="1">#REF!</definedName>
    <definedName name="ESTHER">#REF!</definedName>
    <definedName name="FO" localSheetId="1">#REF!</definedName>
    <definedName name="FO">#REF!</definedName>
    <definedName name="FO2M">'[4]APORT. SOC. FO 2000'!$B$51</definedName>
    <definedName name="FOA" localSheetId="1">#REF!</definedName>
    <definedName name="FOA">#REF!</definedName>
    <definedName name="FODOS" localSheetId="1">#REF!</definedName>
    <definedName name="FODOS">#REF!</definedName>
    <definedName name="FOEU" localSheetId="1">#REF!</definedName>
    <definedName name="FOEU">#REF!</definedName>
    <definedName name="FOPU" localSheetId="1">#REF!</definedName>
    <definedName name="FOPU">#REF!</definedName>
    <definedName name="GT" localSheetId="1">#REF!</definedName>
    <definedName name="GT">#REF!</definedName>
    <definedName name="HJHJ" localSheetId="1">'[5]PO 2002-2006 + TRIM ADAPT.'!#REF!</definedName>
    <definedName name="HJHJ">'[5]PO 2002-2006 + TRIM ADAPT.'!#REF!</definedName>
    <definedName name="MELOCOTÓN" localSheetId="1">#REF!</definedName>
    <definedName name="MELOCOTÓN">#REF!</definedName>
    <definedName name="NECTARINA" localSheetId="1">#REF!</definedName>
    <definedName name="NECTARINA">#REF!</definedName>
    <definedName name="NOM" localSheetId="1">#REF!</definedName>
    <definedName name="NOM">#REF!</definedName>
    <definedName name="PARSOCIOS" localSheetId="1">#REF!</definedName>
    <definedName name="PARSOCIOS">#REF!</definedName>
    <definedName name="PER">[2]DATOS!$D$2</definedName>
    <definedName name="PO" localSheetId="1">#REF!</definedName>
    <definedName name="PO">#REF!</definedName>
    <definedName name="RHAL" localSheetId="1">#REF!</definedName>
    <definedName name="RHAL">#REF!</definedName>
    <definedName name="RHALT" localSheetId="1">#REF!</definedName>
    <definedName name="RHALT">#REF!</definedName>
    <definedName name="RHI" localSheetId="1">#REF!</definedName>
    <definedName name="RHI">#REF!</definedName>
    <definedName name="RHIT" localSheetId="1">#REF!</definedName>
    <definedName name="RHIT">#REF!</definedName>
    <definedName name="TABLACA" localSheetId="1">#REF!</definedName>
    <definedName name="TABLACA">#REF!</definedName>
    <definedName name="TABLADOS" localSheetId="1">#REF!</definedName>
    <definedName name="TABLADOS">#REF!</definedName>
    <definedName name="TABLAPORT" localSheetId="1">#REF!</definedName>
    <definedName name="TABLAPORT">#REF!</definedName>
    <definedName name="TC" localSheetId="1">#REF!</definedName>
    <definedName name="TC">#REF!</definedName>
    <definedName name="TV" localSheetId="1">#REF!</definedName>
    <definedName name="TV">#REF!</definedName>
    <definedName name="VPC" localSheetId="1">#REF!</definedName>
    <definedName name="VPC">#REF!</definedName>
    <definedName name="VPC98A" localSheetId="1">#REF!</definedName>
    <definedName name="VPC98A">#REF!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7" i="12" l="1"/>
  <c r="E107" i="12"/>
  <c r="A22" i="14" l="1"/>
  <c r="E8" i="14"/>
  <c r="G7" i="14"/>
  <c r="C7" i="14"/>
  <c r="E6" i="14"/>
  <c r="A4" i="14"/>
  <c r="B30" i="14"/>
  <c r="B29" i="14"/>
  <c r="F57" i="12"/>
  <c r="B168" i="12"/>
  <c r="B169" i="12"/>
  <c r="F58" i="12"/>
  <c r="B59" i="12"/>
  <c r="F59" i="12" l="1"/>
  <c r="F49" i="12"/>
  <c r="E49" i="12"/>
  <c r="G134" i="12"/>
  <c r="G107" i="12"/>
  <c r="F73" i="12"/>
  <c r="F72" i="12"/>
  <c r="F71" i="12"/>
  <c r="G46" i="12" l="1"/>
  <c r="G49" i="12" s="1"/>
  <c r="G47" i="12"/>
  <c r="G48" i="12"/>
  <c r="E74" i="12" l="1"/>
  <c r="D64" i="12" l="1"/>
  <c r="F74" i="12" l="1"/>
  <c r="A141" i="12" s="1"/>
  <c r="E66" i="12"/>
  <c r="G123" i="12" l="1"/>
  <c r="F115" i="12"/>
  <c r="G94" i="12"/>
  <c r="G98" i="12" s="1"/>
  <c r="G97" i="12" l="1"/>
  <c r="G95" i="12"/>
  <c r="G96" i="12"/>
  <c r="G135" i="12"/>
  <c r="F18" i="14" s="1"/>
  <c r="D138" i="12" l="1"/>
  <c r="F138" i="12"/>
  <c r="A138" i="12"/>
  <c r="F141" i="12" l="1"/>
  <c r="G143" i="12" s="1"/>
  <c r="F19" i="14" s="1"/>
  <c r="F20" i="14" s="1"/>
  <c r="G145" i="12" l="1"/>
  <c r="D65" i="12"/>
  <c r="F66" i="12" l="1"/>
</calcChain>
</file>

<file path=xl/sharedStrings.xml><?xml version="1.0" encoding="utf-8"?>
<sst xmlns="http://schemas.openxmlformats.org/spreadsheetml/2006/main" count="245" uniqueCount="222">
  <si>
    <t>NIF</t>
  </si>
  <si>
    <t>CERTIFICADO DEL VALOR DE LA PRODUCCIÓN COMERCIALIZADA EN EL PERIODO DE REFERENCIA:</t>
  </si>
  <si>
    <t>ORGANIZACIÓN DE PRODUCTORES:</t>
  </si>
  <si>
    <t>NIF:</t>
  </si>
  <si>
    <t>Nº DE REGISTRO OPFH:</t>
  </si>
  <si>
    <t>CATEGORÍA DE RECONOCIMIENTO:</t>
  </si>
  <si>
    <t>D./Dña.</t>
  </si>
  <si>
    <t>, con NIF número</t>
  </si>
  <si>
    <t>C E R T I F I C O:</t>
  </si>
  <si>
    <t>Producto</t>
  </si>
  <si>
    <t>Total 
(€)</t>
  </si>
  <si>
    <t>T O T A L</t>
  </si>
  <si>
    <t>Actividades que realiza la OP con la filial o la AOP:</t>
  </si>
  <si>
    <t>Razón social:</t>
  </si>
  <si>
    <t>CP:</t>
  </si>
  <si>
    <t>Municipio</t>
  </si>
  <si>
    <t>Provincia:</t>
  </si>
  <si>
    <t>CA:</t>
  </si>
  <si>
    <t>Estado miembro:</t>
  </si>
  <si>
    <t>Desglose capital social, en caso de filial:</t>
  </si>
  <si>
    <t>Nombre titulares</t>
  </si>
  <si>
    <t>Nº participaciones</t>
  </si>
  <si>
    <t>Capital social</t>
  </si>
  <si>
    <t>% capital social:</t>
  </si>
  <si>
    <t>TOTAL FILIAL</t>
  </si>
  <si>
    <t>VALOR DE LAS COMPRAS EFECTUADAS POR LA OP DE PRODUCTOS INCLUIDOS EN LA
CATEGORÍA DE RECONOCIMIENTO</t>
  </si>
  <si>
    <t>Nº Cta. Ctble.</t>
  </si>
  <si>
    <t>Concepto</t>
  </si>
  <si>
    <t>TOTAL (€)</t>
  </si>
  <si>
    <t>Compras a miembros de la OP</t>
  </si>
  <si>
    <t>--------------------------------</t>
  </si>
  <si>
    <t>Compras a terceros</t>
  </si>
  <si>
    <t>Compras a otras OP´s o AOP´s</t>
  </si>
  <si>
    <t>Compras a terceros no OP ni AOP:</t>
  </si>
  <si>
    <t>TOTAL COMPRAS</t>
  </si>
  <si>
    <t>Porcentaje compras miembros de la OP + producción propia / Total compras (A)</t>
  </si>
  <si>
    <t>Porcentaje compra miembros de otras OP´s / Total compras (B)</t>
  </si>
  <si>
    <t>% compras de producto procedente de miembros de OP´s o de AOP´s / Total compras (C)</t>
  </si>
  <si>
    <t>Porcentaje compra terceros / Total compras (D)</t>
  </si>
  <si>
    <t>VPC del producto en el periodo de referencia (€)</t>
  </si>
  <si>
    <t>Variación del VPC del producto (%)</t>
  </si>
  <si>
    <t>VALOR DE LA PRODUCCIÓN COMERCIALIZADA (VPC) DEL PERIODO:</t>
  </si>
  <si>
    <t>Conceptos que figuran en la contabilidad de la OP y
que resultan de aplicación al producto de terceros.</t>
  </si>
  <si>
    <t>Diferencias positivas de cambio</t>
  </si>
  <si>
    <t>Servicios profesionales de comisionistas y agentes mediadores independientes en las ventas</t>
  </si>
  <si>
    <t>Descuentos sobre ventas por pronto pago</t>
  </si>
  <si>
    <t>Diferencias negativas de cambio</t>
  </si>
  <si>
    <t>Rappels y descuentos aplicados en las operaciones de ventas</t>
  </si>
  <si>
    <t>VPC PERIODO ANTERIOR (€)</t>
  </si>
  <si>
    <t>p p</t>
  </si>
  <si>
    <t>Fdo.:</t>
  </si>
  <si>
    <t>EL/LA</t>
  </si>
  <si>
    <t>SUBPRODUCTOS</t>
  </si>
  <si>
    <t>Tipo de subproducto</t>
  </si>
  <si>
    <t>Valor económico de las ventas de la OP de productos, incluidos en su categoría de reconocimiento, de productores que no son miembros de una organización de productores o de una AOP: (M)</t>
  </si>
  <si>
    <t>Total VPC (€)
(L) = (F)+(G)+(I)+(J)+(K)</t>
  </si>
  <si>
    <t>TOTAL VPC DEL PERIODO (€) (L)</t>
  </si>
  <si>
    <t>Valoración de la producción comercializada de terceros (€):
(H) = (D) x (E)</t>
  </si>
  <si>
    <t>Valoración de la producción de la Organización de Productores (€)
(F) = (A) x (E)</t>
  </si>
  <si>
    <t xml:space="preserve">REGLAS PARA LA VALORACIÓN DEL PRODUCTO APLICADAS POR LA OP EN LA LIQUIDACIONES A SUS SOCIOS: </t>
  </si>
  <si>
    <t>Asimismo y de conformidad con la citada normativa CERTIFICO:</t>
  </si>
  <si>
    <t>   Gastos: Deducciones sobre el valor facturado (4)</t>
  </si>
  <si>
    <t>Determinación del periodo de referencia</t>
  </si>
  <si>
    <t>PONER EL ANAGRAMA / LOGO DE LA OPFH</t>
  </si>
  <si>
    <r>
      <t xml:space="preserve">SEGUNDO.-  </t>
    </r>
    <r>
      <rPr>
        <sz val="11"/>
        <color indexed="8"/>
        <rFont val="Arial"/>
        <family val="2"/>
      </rPr>
      <t>Que no se ha computado en el cálculo del VPC producción alguna procedente de parcelas de regadío de los miembros productores que hayan sido sancionados en firme por la autoridad competente en materia de agua por hacer un uso ilegal de este recurso.</t>
    </r>
  </si>
  <si>
    <t>Exclusión, en su caso, de las producciones de parcelas de regadío de MP sancionados en firme.</t>
  </si>
  <si>
    <r>
      <t xml:space="preserve">CUARTO.-  </t>
    </r>
    <r>
      <rPr>
        <sz val="11"/>
        <color indexed="8"/>
        <rFont val="Arial"/>
        <family val="2"/>
      </rPr>
      <t>Que el VPC se ha obtenido, a partir de la contabilidad de la OP, utilizando los saldos de las cuentas contables correspondientes al cierre del periodo de referencia, estando todos los asientos contables respaldados por facturas expedidas conforme al Real Decreto 1619/2012, de 30 de noviembre, o por la justificación contable que proceda conforme al Plan General de Contabilidad.</t>
    </r>
  </si>
  <si>
    <t>Contabilidad separada para los productos de la categoría de reconocimiento y de las compras a terceros.</t>
  </si>
  <si>
    <t>En la contabilidad se diferencian las ventas de los productos para los que está reconocida la OP, de los demás productos objeto de su actividad; y dentro de las ventas de los productos para los que está reconocida, se distinguen los productos que proceden de compras a terceros de los que proceden de los miembros productores.</t>
  </si>
  <si>
    <t>VPC por la venta de producto transformado</t>
  </si>
  <si>
    <t>VPC por las ventas de subproductos</t>
  </si>
  <si>
    <t>ESXXXX</t>
  </si>
  <si>
    <t>Precio medio
(€/kg)</t>
  </si>
  <si>
    <t>Producción
(Kg)</t>
  </si>
  <si>
    <t>Total
(€)</t>
  </si>
  <si>
    <t>Precio medio del producto (€/kg)</t>
  </si>
  <si>
    <t>VPC correspondiente a la Distribución Gratuita. Cantidades retiradas valoradas al precio medio de la venta de cada producto comercializado en el periodo de referencia.</t>
  </si>
  <si>
    <t>VPC correspondiente al importe de seguros agrarios efectivamente cobrados durante el periodo de referencia.</t>
  </si>
  <si>
    <t>Deducciones</t>
  </si>
  <si>
    <t>VPC en caso de fusiones o integraciones de organizaciones de productores reconocidas</t>
  </si>
  <si>
    <t>n-3</t>
  </si>
  <si>
    <t>n-2</t>
  </si>
  <si>
    <t>n-1</t>
  </si>
  <si>
    <t>Media 3 periodos anteriores</t>
  </si>
  <si>
    <t>n</t>
  </si>
  <si>
    <t>Superficie de cultivo en el periodo (ha)</t>
  </si>
  <si>
    <t>(*):</t>
  </si>
  <si>
    <r>
      <t xml:space="preserve">Periodo </t>
    </r>
    <r>
      <rPr>
        <b/>
        <sz val="11"/>
        <color theme="1"/>
        <rFont val="Arial"/>
        <family val="2"/>
      </rPr>
      <t>(*)</t>
    </r>
  </si>
  <si>
    <t>01/01/2023-31/12/2023</t>
  </si>
  <si>
    <t>01/01/2022-31/12/2022</t>
  </si>
  <si>
    <t>Siendo "n" la duración del periodo de referencia objeto del presente certificado.</t>
  </si>
  <si>
    <t>VPC correspondiente a alguna actividad externalizada por la OP a terceros o a filiales en las que las acciones o el capital de la filial no pertenece al menos en un 90% a OP´s, AOP´s, organizaciones transnacionales, asociaciones transnacionales OP´s.</t>
  </si>
  <si>
    <t>No obstante, en su caso, se incluye en el cálculo el valor de la producción comercializada de los nuevos miembros que se hayan incorporado a la OP y permanezcan en la misma hasta el momento que se presente la solicitud de aprobación de su proyecto de programa operativo o se notifique el fondo operativo de la anualidad siguiente. Dichos nuevos miembros no han pertenecido nunca a una organización de productores y el valor de su producción comercializada de estos nuevos miembros se determina de la misma forma y en el mismo periodo de referencia que el de la OP a la que se incorpora.</t>
  </si>
  <si>
    <t>Indicar "FILIAL" o "AOP", según proceda:</t>
  </si>
  <si>
    <t>Datos de las actividades que realizan con la AOP o la filial, bien mediante contratación, o bien tras la venta en firme de la producción, o bien tras la puesta a disposición de la producción.</t>
  </si>
  <si>
    <t>Dirección:</t>
  </si>
  <si>
    <t>Teléfono:</t>
  </si>
  <si>
    <t>Email:</t>
  </si>
  <si>
    <t>Datos de la filial:</t>
  </si>
  <si>
    <t>N.º AOP:</t>
  </si>
  <si>
    <t>Razón social de la AOP:</t>
  </si>
  <si>
    <t>La OP desea calcular todo o parte de su VPC a la salida la filial o de una AOP (SI/NO):</t>
  </si>
  <si>
    <r>
      <t xml:space="preserve">Compras a miembros de otras OP´s
</t>
    </r>
    <r>
      <rPr>
        <sz val="8"/>
        <color indexed="8"/>
        <rFont val="Arial"/>
        <family val="2"/>
      </rPr>
      <t>(en las condiciones previstas en el apartado 2.e)
de la parte I del Anexo V del RD 857/2022)</t>
    </r>
  </si>
  <si>
    <t>Criterio contable y respaldo de asientos contables con facturas.</t>
  </si>
  <si>
    <t>% a aplicar a las ventas en caso de que no se contabilicen separadamente las ventas de miembros productores de las ventas de producto de terceros</t>
  </si>
  <si>
    <t>Posición general para el cálculo del VPC: fase salida de la OP</t>
  </si>
  <si>
    <t>En caso de que el VPC se calcule en la fase salida de una AOP o de una filial en la que al menos el 90% de las acciones o el capital social de la filial pertenece a una o varias organizaciones de productores, asociaciones de organizaciones de productores, o a los miembros productores de las mismas; en este último caso, si actuando de esta forma contribuyen a alcanzar los objetivos enumerados en el artículo 152.1 c) del Reglamento (UE) n.º 1308/2013 del Parlamento Europeo y del Consejo, de 17 de diciembre de 2013</t>
  </si>
  <si>
    <r>
      <rPr>
        <b/>
        <sz val="11"/>
        <color indexed="8"/>
        <rFont val="Arial"/>
        <family val="2"/>
      </rPr>
      <t xml:space="preserve">DECIMOTERCERO.- </t>
    </r>
    <r>
      <rPr>
        <sz val="11"/>
        <rFont val="Arial"/>
        <family val="2"/>
      </rPr>
      <t xml:space="preserve"> Que en el VPC está incluido, en su caso, el valor de las indemnizaciones del seguro de cosecha y producción o de acciones equivalentes gestionadas por la entidad o sus miembros productores, percibidas realmente en el periodo de referencia como consecuencia de una reducción de la producción debida a una catástrofe natural, un fenómeno climático, enfermedades vegetales o infestaciones parasitarias.</t>
    </r>
  </si>
  <si>
    <r>
      <rPr>
        <b/>
        <sz val="11"/>
        <color indexed="8"/>
        <rFont val="Arial"/>
        <family val="2"/>
      </rPr>
      <t>DECIMOSEGUNDO.-</t>
    </r>
    <r>
      <rPr>
        <sz val="11"/>
        <rFont val="Arial"/>
        <family val="2"/>
      </rPr>
      <t xml:space="preserve">  Que en el VPC está incluido, en su caso, el valor de la producción de frutas y hortalizas comercializada por la OP, no producida por ella misma ni por sus miembros productores, que proceda de miembros productores de otra organización de productores que la designe como comercializadora de dicha producción en virtud de lo dispuesto en el segundo párrafo del artículo 31.5 del Reglamento Delegado (UE) n.º 2022/126 de la Comisión, de 7 de diciembre de 2021.</t>
    </r>
  </si>
  <si>
    <r>
      <rPr>
        <b/>
        <sz val="11"/>
        <color indexed="8"/>
        <rFont val="Arial"/>
        <family val="2"/>
      </rPr>
      <t>DECIMOCUARTO.-</t>
    </r>
    <r>
      <rPr>
        <sz val="11"/>
        <rFont val="Arial"/>
        <family val="2"/>
      </rPr>
      <t xml:space="preserve">  Que al valor facturado de la producción comercializada por la OP, calculado de conformidad con los apartados anteriores, se le han aplicado las deducciones del apartado 3, parte I, del Anexo V del Real Decreto 857/2022.</t>
    </r>
  </si>
  <si>
    <t>Transporte de mercancia envasada y preparada para la venta pagados a terceros que figure en la contabilidad de la OP (incluidos gastos de aduanas)</t>
  </si>
  <si>
    <t>Devoluciones de ventas</t>
  </si>
  <si>
    <t>DEDUCCIONES DEL APARTADO 3, PARTE I, DEL ANEXO V DEL RD 857/2022</t>
  </si>
  <si>
    <t>En su caso, coste del transporte entre el centro de acondicionamiento del producto y el de salida a través de la filial.</t>
  </si>
  <si>
    <t>Seguros de transporte de mercancías en las operaciones de venta</t>
  </si>
  <si>
    <t>a)</t>
  </si>
  <si>
    <t>b)</t>
  </si>
  <si>
    <t>c)</t>
  </si>
  <si>
    <t>d)</t>
  </si>
  <si>
    <t>e)</t>
  </si>
  <si>
    <t>j)</t>
  </si>
  <si>
    <t>f)</t>
  </si>
  <si>
    <t>g)</t>
  </si>
  <si>
    <t>k)</t>
  </si>
  <si>
    <t>Para poder aplicar las reducciones previstas en las letras a) a e) y j) será necesario que los importes correspondientes estén previamente contabilizados y que la reducción se practique en consonancia con los respectivos asientos contables.</t>
  </si>
  <si>
    <r>
      <t xml:space="preserve">Venta de productos transformados </t>
    </r>
    <r>
      <rPr>
        <b/>
        <sz val="11"/>
        <color indexed="8"/>
        <rFont val="Arial"/>
        <family val="2"/>
      </rPr>
      <t>(2)</t>
    </r>
  </si>
  <si>
    <r>
      <t xml:space="preserve">DECIMOQUINTO.- </t>
    </r>
    <r>
      <rPr>
        <sz val="11"/>
        <color indexed="8"/>
        <rFont val="Arial"/>
        <family val="2"/>
      </rPr>
      <t xml:space="preserve"> Que, en el caso de que la Organización de Producores no tenga contabilizadas las ventas de su producción de forma separada de las ventas procedentes de terceros, se ha calculado el porcentaje que suponen las compras correspondientes a su producción, respecto de las compras totales de productos correspondientes a las categorías de reconocimiento a partir de las cuentas relativas a las compras de cada producto para los que esta Organizaciónde Productores está reconocida, tanto de socios como de proveedores independientes (grupo 600 «compras» y 400 «proveedores»). El porcentaje así calculado se aplica a las ventas de productos correspondientes a las categorías de reconocimiento, para calcular el valor de su producción comercializada.</t>
    </r>
  </si>
  <si>
    <r>
      <rPr>
        <b/>
        <sz val="11"/>
        <color indexed="8"/>
        <rFont val="Arial"/>
        <family val="2"/>
      </rPr>
      <t xml:space="preserve">DECIMOSEXTO.- </t>
    </r>
    <r>
      <rPr>
        <sz val="11"/>
        <rFont val="Arial"/>
        <family val="2"/>
      </rPr>
      <t xml:space="preserve"> Que en el caso de fusión o integración de organizaciones de productores, el VPC de la entidad resultante o en la que se integran, será la suma de los valores de la producción comercializada de cada una de las entidades de origen correspondiente a cada uno de sus periodos de referencia, calculados según lo dispuesto en el Real Decreto 857/2022.</t>
    </r>
  </si>
  <si>
    <t>En el caso de utilización de medios propios para el transporte de mercancía envasada y preparada para la venta a salida de la OP, el importe equivalente al coste de amortización y de utilización de dichos medios.</t>
  </si>
  <si>
    <t>Ingresos: Valor de la Producción facturada dentro de la categoría de reconocimiento.</t>
  </si>
  <si>
    <t>% aplicado</t>
  </si>
  <si>
    <t>Importe valor facturado (€)</t>
  </si>
  <si>
    <t>PRODUCTOS TRANSFORMADOS VENDIDOS</t>
  </si>
  <si>
    <t>Tipo producto transformado</t>
  </si>
  <si>
    <t>VALOR CORRESPONDIENTE A LAS RETIRADAS CON DESTINO A D.G.</t>
  </si>
  <si>
    <t>% VARIACION DEL VPC RESPECTO DEL PERIODO ANTERIOR</t>
  </si>
  <si>
    <t>Total de gastos a deducir (-):</t>
  </si>
  <si>
    <t>Total de ingresos según producción facturada:</t>
  </si>
  <si>
    <t xml:space="preserve">Duración del periodo </t>
  </si>
  <si>
    <t xml:space="preserve">Si la OP indica que "NO" desea calcular el VPC a la salida de la filial o de una AOP, no deberá cumplimentar el resto de información de este apartado. </t>
  </si>
  <si>
    <t>Importe imputado al VPC (€)</t>
  </si>
  <si>
    <t>Cantidades retiradas
a D.G.  (Kg)</t>
  </si>
  <si>
    <t>Se acompaña certificado con el motivo de la reducción del valor del producto, el importe considerado del valor de la producción de dicho producto, del porcentaje que representa dicho importe respecto del valor medio en los tres periodos de referencia anteriores de 12 meses y, en su caso, con la mención a que son causas ajenas a su responsabilidad y control de la OP y, en su caso, todas las medidas preventivas necesarias que adoptó para evitar esas causas.</t>
  </si>
  <si>
    <r>
      <rPr>
        <u/>
        <sz val="10"/>
        <color theme="1"/>
        <rFont val="Arial"/>
        <family val="2"/>
      </rPr>
      <t>Documentación que debe adjuntar la OP en caso de que se calcule todo o parte del VPC a la salida de la AOP o de una filial que cumpla lo dispuesto en los apartados a) y b) del artículo 31.7 del Reglamento Delegado (UE) n.º 2022/126</t>
    </r>
    <r>
      <rPr>
        <sz val="10"/>
        <color theme="1"/>
        <rFont val="Arial"/>
        <family val="2"/>
      </rPr>
      <t>:
- Declaración de la filial o de la AOP en la que se compromete a permitir la realización de los controles físicos y administrativos que el órgano competente considere oportunos para comprobar los aspectos relacionados con el valor de la producción comercializada y con la propiedad del capital social en el caso de la filial.
- Certificado del valor de la producción comercializada de la filial o de la AOP, correspondiente a la producción aportada por la organización de productores, y el método de cálculo de dicho valor.
- En su caso, certificado de la OP relativo a la contribución de la filial, en la que más del 90% de las acciones o del capital social está en manos de los miembros productores de la OP, para alcanzar los objetivos enumerados en el artículo 152.1 c) del Reglamento (UE) n.º 1308/2013 del Parlamento Europeo y del Consejo, de 17 de diciembre de 2013.</t>
    </r>
  </si>
  <si>
    <r>
      <rPr>
        <b/>
        <sz val="11"/>
        <color indexed="8"/>
        <rFont val="Arial"/>
        <family val="2"/>
      </rPr>
      <t>NOVENO.-</t>
    </r>
    <r>
      <rPr>
        <sz val="11"/>
        <rFont val="Arial"/>
        <family val="2"/>
      </rPr>
      <t xml:space="preserve">  Que en el VPC se incluye, en su caso, el resultado de de aplicar el porcentaje a tanto alzado previsto en el segundo párrafo del artículo 31.2 del Reglamento Delegado (UE) n.º 2022/126 de la Comisión, de 7 de diciembre de 2021, al valor facturado por los productos transformados por la organización de productores, asociación de organizaciones de productores, sus miembros productores o filiales de conformidad con el artículo 31.7 del citado Reglamento Delegado (UE) n.º 2022/126.
El importe incluido en el VPC de los productos transformados vendidos por la Entidad, se calcula según el siguiente cuadro: </t>
    </r>
  </si>
  <si>
    <r>
      <rPr>
        <b/>
        <sz val="11"/>
        <color indexed="8"/>
        <rFont val="Arial"/>
        <family val="2"/>
      </rPr>
      <t>DECIMO.-</t>
    </r>
    <r>
      <rPr>
        <sz val="11"/>
        <rFont val="Arial"/>
        <family val="2"/>
      </rPr>
      <t xml:space="preserve">  Que en el VPC está incluido, en su caso, el valor de los subproductos,  a que se refiere el artículo 31.3 del Reglamento Delegado (UE) n.º 2022/126 de la Comisión, de 7 de diciembre de 2021.
La cantidad y el valor de los subprodcutos comercializados por la OP son los siguientes:</t>
    </r>
  </si>
  <si>
    <r>
      <rPr>
        <b/>
        <sz val="11"/>
        <color indexed="8"/>
        <rFont val="Arial"/>
        <family val="2"/>
      </rPr>
      <t xml:space="preserve">DECIMOPRIMERO.- </t>
    </r>
    <r>
      <rPr>
        <sz val="11"/>
        <rFont val="Arial"/>
        <family val="2"/>
      </rPr>
      <t xml:space="preserve"> Que en el VPC está incluido, en su caso, el valor de las retiradas del mercado para distribución gratuita, calculado con base en el precio medio de los productos comercializados por la Entidad durante el periodo de referencia.
Los importes incluidos en el VPC de cada uno de los productos destinado a distribución gratuita son los siguientes:</t>
    </r>
  </si>
  <si>
    <r>
      <rPr>
        <b/>
        <sz val="10"/>
        <color theme="1"/>
        <rFont val="Arial"/>
        <family val="2"/>
      </rPr>
      <t>(1)</t>
    </r>
    <r>
      <rPr>
        <sz val="10"/>
        <color theme="1"/>
        <rFont val="Arial"/>
        <family val="2"/>
      </rPr>
      <t xml:space="preserve"> Según lo indicado en el punto OCTAVO</t>
    </r>
  </si>
  <si>
    <r>
      <rPr>
        <b/>
        <sz val="10"/>
        <color theme="1"/>
        <rFont val="Arial"/>
        <family val="2"/>
      </rPr>
      <t>(2)</t>
    </r>
    <r>
      <rPr>
        <sz val="10"/>
        <color theme="1"/>
        <rFont val="Arial"/>
        <family val="2"/>
      </rPr>
      <t xml:space="preserve"> Según lo indicado en el punto NOVENO.</t>
    </r>
  </si>
  <si>
    <r>
      <rPr>
        <b/>
        <sz val="10"/>
        <color theme="1"/>
        <rFont val="Arial"/>
        <family val="2"/>
      </rPr>
      <t>(3)</t>
    </r>
    <r>
      <rPr>
        <sz val="10"/>
        <color theme="1"/>
        <rFont val="Arial"/>
        <family val="2"/>
      </rPr>
      <t xml:space="preserve"> Según lo indicado en el punto DECIMO.</t>
    </r>
  </si>
  <si>
    <r>
      <rPr>
        <b/>
        <sz val="10"/>
        <color theme="1"/>
        <rFont val="Arial"/>
        <family val="2"/>
      </rPr>
      <t>(4)</t>
    </r>
    <r>
      <rPr>
        <sz val="10"/>
        <color theme="1"/>
        <rFont val="Arial"/>
        <family val="2"/>
      </rPr>
      <t xml:space="preserve"> Según lo indicado en el punto DECIMOCUARTO.</t>
    </r>
  </si>
  <si>
    <r>
      <rPr>
        <b/>
        <sz val="10"/>
        <color indexed="8"/>
        <rFont val="Arial"/>
        <family val="2"/>
      </rPr>
      <t>(5)</t>
    </r>
    <r>
      <rPr>
        <sz val="10"/>
        <color indexed="8"/>
        <rFont val="Arial"/>
        <family val="2"/>
      </rPr>
      <t xml:space="preserve"> En caso de utilizar un método distinto del propuesto en el presente certificado, la OP deberá justificar el método por el cual ha obtenido los valores declarados.</t>
    </r>
  </si>
  <si>
    <t>Retiradas (€)
(I) (6)</t>
  </si>
  <si>
    <t>Indemnizaciones seguro agrario (€)
(J) (7)</t>
  </si>
  <si>
    <r>
      <rPr>
        <b/>
        <sz val="10"/>
        <color indexed="8"/>
        <rFont val="Arial"/>
        <family val="2"/>
      </rPr>
      <t>Valor de la producción de los nuevos miembros</t>
    </r>
    <r>
      <rPr>
        <b/>
        <sz val="11"/>
        <color indexed="8"/>
        <rFont val="Arial"/>
        <family val="2"/>
      </rPr>
      <t xml:space="preserve"> (€) (K) (8)</t>
    </r>
  </si>
  <si>
    <t>Valoración de la producción comercializada de socios de otras OP´s (€)  (G) = (B) x (E)</t>
  </si>
  <si>
    <r>
      <t xml:space="preserve">Asimismo, en el caso de que la OP tenga producción propia (producción del "socio cero"), se ha valorado dicha producción siguiendo los mismos </t>
    </r>
    <r>
      <rPr>
        <b/>
        <sz val="11"/>
        <color indexed="8"/>
        <rFont val="Arial"/>
        <family val="2"/>
      </rPr>
      <t>criterios que aplica la OP para la valoración de la producción del resto de sus miembros productores y se dispone de registros específicos de esa valoración y pistas de auditoría</t>
    </r>
    <r>
      <rPr>
        <sz val="11"/>
        <color indexed="8"/>
        <rFont val="Arial"/>
        <family val="2"/>
      </rPr>
      <t xml:space="preserve">. 
</t>
    </r>
  </si>
  <si>
    <r>
      <t xml:space="preserve">Venta de frutas y hortalizas comercializadas como producto en fresco </t>
    </r>
    <r>
      <rPr>
        <b/>
        <sz val="11"/>
        <color indexed="8"/>
        <rFont val="Arial"/>
        <family val="2"/>
      </rPr>
      <t>(1)</t>
    </r>
  </si>
  <si>
    <r>
      <t xml:space="preserve">Venta de subproductos </t>
    </r>
    <r>
      <rPr>
        <b/>
        <sz val="11"/>
        <color indexed="8"/>
        <rFont val="Arial"/>
        <family val="2"/>
      </rPr>
      <t>(3)</t>
    </r>
  </si>
  <si>
    <t>, en calidad de</t>
  </si>
  <si>
    <t>representación legal ostento y acredito, bajo mi responsabilidad y a todos los efectos</t>
  </si>
  <si>
    <t xml:space="preserve"> de la Organización de Productores arriba referenciada (en adelante "OP") y cuya</t>
  </si>
  <si>
    <r>
      <t xml:space="preserve">PRIMERO.-  </t>
    </r>
    <r>
      <rPr>
        <sz val="11"/>
        <color indexed="8"/>
        <rFont val="Arial"/>
        <family val="2"/>
      </rPr>
      <t xml:space="preserve">Que el periodo de referencia utilizado para determinar el VPC es el último periodo anual contable (12 meses consecutivos) de la OP finalizado antes del 1 de agosto del año anterior a la anualidad del programa operativo que va a financiar el fondo operativo, conforme a lo previsto en el artículo 22 del Real Decreto 857/2022. </t>
    </r>
  </si>
  <si>
    <r>
      <t xml:space="preserve">( NOTA: </t>
    </r>
    <r>
      <rPr>
        <i/>
        <sz val="11"/>
        <color theme="1"/>
        <rFont val="Arial"/>
        <family val="2"/>
      </rPr>
      <t>En esta celda de debe explicar detalladamente cuáles son las normas de liquidación aprobadas por la OP y aplicadas a cada uno de los productos. Así, por ejemplo, se deberá cumplir que para un mismo producto, variedad y categoría y una misma fecha, los precios unitarios aplicados en los documentos de valoración del producto de la OP y en las facturas de compra a socios deben coincidir. La OP deberá explicar, en cualquier caso, el procedimiento para determinar el importe unitario liquidado a los socios</t>
    </r>
    <r>
      <rPr>
        <sz val="11"/>
        <color theme="1"/>
        <rFont val="Arial"/>
        <family val="2"/>
      </rPr>
      <t>)</t>
    </r>
  </si>
  <si>
    <r>
      <rPr>
        <b/>
        <sz val="11"/>
        <color indexed="8"/>
        <rFont val="Arial"/>
        <family val="2"/>
      </rPr>
      <t>SEPTIMO.-</t>
    </r>
    <r>
      <rPr>
        <sz val="11"/>
        <rFont val="Arial"/>
        <family val="2"/>
      </rPr>
      <t xml:space="preserve">  Que, en su caso, todo o parte del VPC ha sido calculado a la salida de una asociación de organizaciones de productores (en adelante "AOP") o de una filial que cumpla lo dispuesto en los apartados a) y b) del artículo 31.7 del Reglamento Delegado (UE) n.º 2022/126 de la Comisión, de 7 de diciembre de 2021.
En ese caso la OP comunica la siguiente información a la que hace referencia el apartado 4, parte I del Anexo V del Real Decreto 857/2022: </t>
    </r>
  </si>
  <si>
    <t>Pimentón</t>
  </si>
  <si>
    <t>EJEMPLO</t>
  </si>
  <si>
    <r>
      <t xml:space="preserve">Compras / Valor de la producción de la propia OP
</t>
    </r>
    <r>
      <rPr>
        <sz val="11"/>
        <color indexed="8"/>
        <rFont val="Arial"/>
        <family val="2"/>
      </rPr>
      <t>(según normas de liquidación aplicadas por la OP)</t>
    </r>
  </si>
  <si>
    <t>En su caso,  valor económico de la producción comercializada calculado, en su totalidad o en parte, a la salida de una AOP o de una filial que cumpla lo dispuesto en los apartados a) y b) del artículo 31.7 del Reglamento Delegado (UE) n.º 2022/126.</t>
  </si>
  <si>
    <t>En su caso, valor económico añadido de la actividad externalizada por la OP a terceros, o a una filial distinta de la mencionada en los apartados a) y b) del artículo 31.7 del Reglamento Delegado (UE) n.º 2022/126.</t>
  </si>
  <si>
    <t>INDICAR ORGANO Y FECHA DE APROBACION DE CUENTAS ANUALES.
En caso de que no se hayan aprobado aún dejar constancia de ello.</t>
  </si>
  <si>
    <r>
      <rPr>
        <b/>
        <sz val="11"/>
        <color indexed="8"/>
        <rFont val="Arial"/>
        <family val="2"/>
      </rPr>
      <t xml:space="preserve">SEXTO.- </t>
    </r>
    <r>
      <rPr>
        <sz val="11"/>
        <rFont val="Arial"/>
        <family val="2"/>
      </rPr>
      <t xml:space="preserve"> Que en el VPC está incluido, en su caso, el valor económico añadido de la actividad externalizada por la OP a terceros, o a una filial distinta de la definida en los apartados a) y b) del artículo 31.7 del Reglamento Delegado (UE) n.º 2022/126 de la Comisión, de 7 de diciembre de 2021.</t>
    </r>
  </si>
  <si>
    <r>
      <rPr>
        <b/>
        <sz val="11"/>
        <color indexed="8"/>
        <rFont val="Arial"/>
        <family val="2"/>
      </rPr>
      <t>QUINTO.-</t>
    </r>
    <r>
      <rPr>
        <sz val="11"/>
        <rFont val="Arial"/>
        <family val="2"/>
      </rPr>
      <t xml:space="preserve">  Que el VPC ha sido calculado en la posición “salida de la organización de productores”, como producción lista para la comercialización, con exclusión del IVA y de los gastos de transporte interno de la OP (transporte realizado entre el punto centralizado de recogida o de envasado de la OP y el punto de distribución).</t>
    </r>
  </si>
  <si>
    <r>
      <rPr>
        <b/>
        <sz val="11"/>
        <color indexed="8"/>
        <rFont val="Arial"/>
        <family val="2"/>
      </rPr>
      <t xml:space="preserve">DECIMOOCTAVO.- </t>
    </r>
    <r>
      <rPr>
        <sz val="11"/>
        <rFont val="Arial"/>
        <family val="2"/>
      </rPr>
      <t xml:space="preserve"> Que el cálculo del importe neto del valor de la producción comercializada es el siguiente:</t>
    </r>
  </si>
  <si>
    <r>
      <rPr>
        <b/>
        <sz val="11"/>
        <color indexed="8"/>
        <rFont val="Arial"/>
        <family val="2"/>
      </rPr>
      <t>DECIMOSEPTIMO.-</t>
    </r>
    <r>
      <rPr>
        <sz val="11"/>
        <rFont val="Arial"/>
        <family val="2"/>
      </rPr>
      <t xml:space="preserve">  Que, en el caso de que el valor de un producto haya experimentado una reducción de al menos el 35% en comparación con la media de los tres periodos de referencia anteriores, por motivos ajenos a la responsabilidad y control de la OP, el VPC de dicho producto se determina de acuerdo a lo dispuesto en el artículo 32.3 del Reglamento Delegado (UE) n.º 2022/126, de la Comisión, de 7 de diciembre de 2021.
En consecuencia se aplican los siguientes criterios para el cálculo del VPC del producto en cuestión:
a) De manera general se considerará que el VPC de dicho producto representa el 65 % de su valor medio en los tres períodos de referencia anteriores de 12 meses.
b) Si la reducción se debe a desastres naturales, fenómenos climáticos, enfermedades de las plantas o infestaciones parasitarias que escapan a la responsabilidad y el control de la OP, se considera que el valor de la producción comercializada de dicho producto representa el 85% de su valor medio en los 3 periodos de referencia anteriores de 12 meses; si además la OP adoptó todas las medidas preventivas necesarias el porcentaje del 85% se elevará al 100%.
</t>
    </r>
    <r>
      <rPr>
        <sz val="3"/>
        <rFont val="Arial"/>
        <family val="2"/>
      </rPr>
      <t xml:space="preserve">
</t>
    </r>
    <r>
      <rPr>
        <sz val="11"/>
        <rFont val="Arial"/>
        <family val="2"/>
      </rPr>
      <t>Los datos que justifican la reducción del valor del producto de, al menos, el 35% son los siguientes:</t>
    </r>
  </si>
  <si>
    <r>
      <rPr>
        <b/>
        <sz val="10"/>
        <color theme="1"/>
        <rFont val="Arial"/>
        <family val="2"/>
      </rPr>
      <t>(6)</t>
    </r>
    <r>
      <rPr>
        <sz val="10"/>
        <color theme="1"/>
        <rFont val="Arial"/>
        <family val="2"/>
      </rPr>
      <t xml:space="preserve"> Según lo indicado en el punto DECIMOPRIMERO.</t>
    </r>
  </si>
  <si>
    <r>
      <rPr>
        <b/>
        <sz val="10"/>
        <color theme="1"/>
        <rFont val="Arial"/>
        <family val="2"/>
      </rPr>
      <t>(7)</t>
    </r>
    <r>
      <rPr>
        <sz val="10"/>
        <color theme="1"/>
        <rFont val="Arial"/>
        <family val="2"/>
      </rPr>
      <t xml:space="preserve"> Según lo indicado en el punto DECIMOTERCERO.</t>
    </r>
  </si>
  <si>
    <t>CERTIFICADO DEL CUMPLIMIENTO DE LA ACTIVIDAD PRINCIPAL EN EL PERIODO DE REFERENCIA:</t>
  </si>
  <si>
    <t>VPC de la OP (€):</t>
  </si>
  <si>
    <t>Diferencia entre el VPC de la OP y el valor económico de las ventas de productos, incluidos en su categoría de reconocimiento, de productores que no son miembros de una OP o de una AOP (€):</t>
  </si>
  <si>
    <t>Los importes de los citados valores son los siguientes:</t>
  </si>
  <si>
    <t xml:space="preserve">Que, en el periodo de referencia indicado en el encabezado, el valor económico de las ventas de la OP de productos incluidos en su categoría de reconocimiento procedentes de productores que no son miembros de una organización de productores o de una asociación de organizaciones de productores es inferior al valor de la producción comercializada de la OP, por lo que se cumple el requisito de la actividad principal previsto en el artículo 11.2 del Reglamento Delegado (UE) 2017/891 de la Comisión, de 13 de marzo de 2017.
</t>
  </si>
  <si>
    <r>
      <t xml:space="preserve">VPC por la venta de producto en fresco.
</t>
    </r>
    <r>
      <rPr>
        <b/>
        <u/>
        <sz val="11"/>
        <color theme="1"/>
        <rFont val="Arial"/>
        <family val="2"/>
      </rPr>
      <t>Cumplimiento de las normas de comercialización por parte de la OP.</t>
    </r>
  </si>
  <si>
    <t>01/01/2024-31/12/2024</t>
  </si>
  <si>
    <t>Las cantidades de producto retirado con destino a D.G. se deben valorar al precio medio de ventas para fresco de cada producto en el periodo de referencia.</t>
  </si>
  <si>
    <t>624</t>
  </si>
  <si>
    <t>623</t>
  </si>
  <si>
    <t>625</t>
  </si>
  <si>
    <t>668</t>
  </si>
  <si>
    <t>706</t>
  </si>
  <si>
    <t>709</t>
  </si>
  <si>
    <t>708</t>
  </si>
  <si>
    <t>A este esquema-modelo, se adaptará al máximo la OPFH, teniendo en cuenta sus peculiaridades contables. Aportará complementariamente a este modelo, cuantos datos y estudios numéricos y contables crea oportuno para una mayor comprensión, siendo obligatoria la documentación que demuestre las cantidades indicadas de los grupos contables.</t>
  </si>
  <si>
    <t>TOTAL VALORACIÓN DE LA PRODUCCIÓN COMERCIALIZADA POR LA OP (€) (E) (5)</t>
  </si>
  <si>
    <r>
      <rPr>
        <b/>
        <sz val="10"/>
        <color theme="1"/>
        <rFont val="Arial"/>
        <family val="2"/>
      </rPr>
      <t>(8)</t>
    </r>
    <r>
      <rPr>
        <sz val="10"/>
        <color theme="1"/>
        <rFont val="Arial"/>
        <family val="2"/>
      </rPr>
      <t xml:space="preserve"> Sólo para el caso de nuevos miembros que no hayan pertenecido nunca a una OP. Este valor no figura en la contabilidad de la OP.</t>
    </r>
  </si>
  <si>
    <t>Deben ser indemnizaciones de seguros agrarios cobradas en el periodo de referencia</t>
  </si>
  <si>
    <r>
      <t xml:space="preserve">TERCERO.-  </t>
    </r>
    <r>
      <rPr>
        <sz val="11"/>
        <color indexed="8"/>
        <rFont val="Arial"/>
        <family val="2"/>
      </rPr>
      <t>Que el VPC se ha obtenido, exclusivamente, de los datos reales que refleja la contabilidad de la OP por la comercialización efectiva, por parte de ésta, de la producción de sus miembros productores, y de la propia OP, durante el tiempo que hayan sido miembros de la misma, dentro del periodo de referencia y de productos comprendidos en la categoría para la que la OP se encontraba reconocida.</t>
    </r>
  </si>
  <si>
    <r>
      <t xml:space="preserve">Que el valor de la producción comercializada (en adelante "VPC") de esta OP se ha determinado según lo dispuesto en el </t>
    </r>
    <r>
      <rPr>
        <u/>
        <sz val="11"/>
        <rFont val="Arial"/>
        <family val="2"/>
      </rPr>
      <t>Capítulo IV y en el Anexo V del Real Decreto 857/2022</t>
    </r>
    <r>
      <rPr>
        <sz val="11"/>
        <rFont val="Arial"/>
        <family val="2"/>
      </rPr>
      <t xml:space="preserve">, de 11 de octubre, por el que se regulan los fondos y programas operativos de las organizaciones de productores del sector de las frutas y hortalizas y de sus asociaciones en el marco de la intervención sectorial del Plan Estratégico de la Política Agrícola Común, en la </t>
    </r>
    <r>
      <rPr>
        <u/>
        <sz val="11"/>
        <rFont val="Arial"/>
        <family val="2"/>
      </rPr>
      <t>Circular de Coordinación nº 31/2024</t>
    </r>
    <r>
      <rPr>
        <sz val="11"/>
        <rFont val="Arial"/>
        <family val="2"/>
      </rPr>
      <t xml:space="preserve"> del FEGA, de 7 de julio de 2024, y de conformidad con lo dispuesto en el artículo 31 del </t>
    </r>
    <r>
      <rPr>
        <u/>
        <sz val="11"/>
        <rFont val="Arial"/>
        <family val="2"/>
      </rPr>
      <t>Reglamento Delegado (UE) n.º 2022/126</t>
    </r>
    <r>
      <rPr>
        <sz val="11"/>
        <rFont val="Arial"/>
        <family val="2"/>
      </rPr>
      <t xml:space="preserve"> de la Comisión, de 7 de diciembre de 2021.
</t>
    </r>
  </si>
  <si>
    <t>Procedencia de las producciones (productos de la categoría de reconocimiento de los miembros productores) y disposición para evitar el doble cómputo en el caso de los miembros productores que abandonen o se incorporen a la OP.</t>
  </si>
  <si>
    <t>Normativa de aplicación</t>
  </si>
  <si>
    <t>VPC correspondiente a la comercialización de producto procedente de ventas directas de miembros de otras OP´s autorizados a realizar dicha comercialización (por tratarse de productos marginales o sin actividad comercial en la otra OP).</t>
  </si>
  <si>
    <t>Ventas directas de miembros de otra OP a esta OP que ha sido designada para comercializar productos que representan un volumen marginal o que no son objeto de la actividad de comercialización de la otra OP.</t>
  </si>
  <si>
    <t>Esta diferenciación no afecta al cálculo del VPC, sólo a la justificación del cumplimiento de la actividad principal. La otra OP debe certificar la procedencia del producto.</t>
  </si>
  <si>
    <r>
      <t xml:space="preserve">OCTAVO.-  </t>
    </r>
    <r>
      <rPr>
        <sz val="11"/>
        <color indexed="8"/>
        <rFont val="Arial"/>
        <family val="2"/>
      </rPr>
      <t>Que el VPC incluye los valores contables de la producción de frutas y hortalizas para la cual se encuentra reconocida la OP, producida por ella misma y por sus miembros productores, que ha sido comercializada en fresco cumpliendo la correspondiente norma de comercialización, por ella misma.
El valor de dicha producción se refiere a producción comercializada como producto fresco, preparado y envasado, listo para su comercialización (producto sometido a limpieza, despiece, pelado, recorte y secado sin transformar).</t>
    </r>
  </si>
  <si>
    <t>Frutas y hortalizas transformadas distintas de las contempladas en las letras de a) a h) del art. 31.2 del Reglamento  (UE) n.º 2022/126</t>
  </si>
  <si>
    <t xml:space="preserve">Valoración de la producción del socio 0.
</t>
  </si>
  <si>
    <r>
      <rPr>
        <sz val="11"/>
        <color theme="1"/>
        <rFont val="Arial"/>
        <family val="2"/>
      </rPr>
      <t xml:space="preserve">VPC de </t>
    </r>
    <r>
      <rPr>
        <b/>
        <sz val="11"/>
        <color theme="1"/>
        <rFont val="Arial"/>
        <family val="2"/>
      </rPr>
      <t>nuevos miembros</t>
    </r>
    <r>
      <rPr>
        <sz val="11"/>
        <color theme="1"/>
        <rFont val="Arial"/>
        <family val="2"/>
      </rPr>
      <t xml:space="preserve"> productores </t>
    </r>
    <r>
      <rPr>
        <u/>
        <sz val="11"/>
        <color theme="1"/>
        <rFont val="Arial"/>
        <family val="2"/>
      </rPr>
      <t>que se incorporen por primera vez a una OP</t>
    </r>
    <r>
      <rPr>
        <sz val="11"/>
        <color theme="1"/>
        <rFont val="Arial"/>
        <family val="2"/>
      </rPr>
      <t>.</t>
    </r>
    <r>
      <rPr>
        <sz val="10"/>
        <color theme="1"/>
        <rFont val="Arial"/>
        <family val="2"/>
      </rPr>
      <t xml:space="preserve">
El VPC de los nuevos miembros de una OP que hayan pertenecido a otras organizaciones no se computará en la nueva organización de la que pasa a formar parte hasta que no se incorpore la producción de dichos nuevos miembros en la contabilidad de la OP como consecuencia de su comercialización por parte de ésta.</t>
    </r>
  </si>
  <si>
    <t>SON EJEMPLOS. Si no aplica eliminarlos.</t>
  </si>
  <si>
    <t>Nota_1:  Los decimales de los porcentajes se han redondeado a 4 dígitos. Fórmula REDONDEAR(...;6) (Se utiliza 6 porque el porcentaje 12,3456% es 0,123456)</t>
  </si>
  <si>
    <r>
      <rPr>
        <b/>
        <sz val="10"/>
        <color theme="1"/>
        <rFont val="Arial"/>
        <family val="2"/>
      </rPr>
      <t>Nota_2</t>
    </r>
    <r>
      <rPr>
        <sz val="10"/>
        <color theme="1"/>
        <rFont val="Arial"/>
        <family val="2"/>
      </rPr>
      <t>: Se adjuntan a este certificado como anexos la documentación utilizada en la realización del Certificado del VPC:</t>
    </r>
  </si>
  <si>
    <t>Documentación contable que avala las cifras empleadas; es decir, las cuentas anuales aprobadas por la Asamblea General de socios y depositadas en el Registro Mercantil correspondiente, sellada por la OP a efectos de identificación, siguiendo lo indicado en el artículo 21 del Real Decreto 857/2022, de 11 de octubre.</t>
  </si>
  <si>
    <t>Relación de socios inscritos en el Libro de Registro de socios de la OP, así como la relación de altas y bajas de socios, ocurridas ambas en el periodo de referencia analizado.</t>
  </si>
  <si>
    <r>
      <t xml:space="preserve">PROGRAMA OPERATIVO Y
FONDO OPERATIVO DEL </t>
    </r>
    <r>
      <rPr>
        <b/>
        <u/>
        <sz val="10"/>
        <color rgb="FFFF0000"/>
        <rFont val="Arial"/>
        <family val="2"/>
      </rPr>
      <t>AÑO 2027</t>
    </r>
  </si>
  <si>
    <r>
      <t xml:space="preserve">PROGRAMA OPERATIVO Y
FONDO OPERATIVO DEL </t>
    </r>
    <r>
      <rPr>
        <b/>
        <u/>
        <sz val="10"/>
        <rFont val="Arial"/>
        <family val="2"/>
      </rPr>
      <t>AÑO 2027</t>
    </r>
  </si>
  <si>
    <t>01/01/2025 - 31/12/2025</t>
  </si>
  <si>
    <r>
      <t>Las cuentas anuales que han servido de base para el cálculo del valor de la producción comercializada en el periodo de referencia han sido aprobadas en</t>
    </r>
    <r>
      <rPr>
        <b/>
        <sz val="11"/>
        <rFont val="Arial"/>
        <family val="2"/>
      </rPr>
      <t xml:space="preserve"> Asamblea / Junta General (</t>
    </r>
    <r>
      <rPr>
        <b/>
        <i/>
        <sz val="11"/>
        <rFont val="Arial"/>
        <family val="2"/>
      </rPr>
      <t>quitar lo que no proceda</t>
    </r>
    <r>
      <rPr>
        <b/>
        <sz val="11"/>
        <rFont val="Arial"/>
        <family val="2"/>
      </rPr>
      <t>)</t>
    </r>
    <r>
      <rPr>
        <sz val="11"/>
        <rFont val="Arial"/>
        <family val="2"/>
      </rPr>
      <t xml:space="preserve"> celebrada el día </t>
    </r>
    <r>
      <rPr>
        <b/>
        <sz val="11"/>
        <rFont val="Arial"/>
        <family val="2"/>
      </rPr>
      <t>xx/xx/2026.</t>
    </r>
  </si>
  <si>
    <t>Lo que se certifica a los efectos oportunos, en ______________ a __ de __________ de 2026</t>
  </si>
  <si>
    <t>NO</t>
  </si>
  <si>
    <t>----</t>
  </si>
  <si>
    <t>ES IMPORTANTE CUMPLIMENTAR LAS REGLAS PARA LA VALORACION DE LIQUIDACIONES EN TODOS LOS CASOS, ESPECIALMENTE A LA HORA DE VALORAR LA PRODUCCION DEL SOCIO 0</t>
  </si>
  <si>
    <t>VPC de un producto en caso de reducción de, al menos, el 35% por motivos ajenos a la responsabilidad y control de la OP.
La OP debe acreditar que el motivo de la reducción del valor del producto se debe a causas ajenas a su responsabilidad y control, y, en su caso, que adoptó todas las medidas preventivas necesarias.                                                                                                                                          La OP deberá adaptar este modelo y realizar un VPC por producto específico para aquellos en los que haya experimentado una reduccion al menos el 35% en comparación con la media de los tres periodos de referencia anteriores, por motivos ajenos a la responsabilidad y control de la OP. Para el resto de productos no afectados, realizará un VPC conjunto. La suma de VPC´s será el total a tener en cuenta para este periodo de referencia.</t>
  </si>
  <si>
    <t>01/01/2025-31/12/2025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</si>
</sst>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4" formatCode="_-* #,##0.00\ &quot;€&quot;_-;\-* #,##0.00\ &quot;€&quot;_-;_-* &quot;-&quot;??\ &quot;€&quot;_-;_-@_-"/>
    <numFmt numFmtId="164" formatCode="#,##0.0000"/>
    <numFmt numFmtId="165" formatCode="0.0000%"/>
    <numFmt numFmtId="166" formatCode="#,##0.00\ &quot;€&quot;"/>
  </numFmts>
  <fonts count="53"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2"/>
      <name val="Arial"/>
      <family val="2"/>
    </font>
    <font>
      <sz val="10"/>
      <name val="Arial"/>
      <family val="2"/>
    </font>
    <font>
      <sz val="12"/>
      <color theme="1"/>
      <name val="Arial"/>
      <family val="2"/>
    </font>
    <font>
      <sz val="11"/>
      <color theme="1"/>
      <name val="Arial"/>
      <family val="2"/>
    </font>
    <font>
      <sz val="11"/>
      <name val="Arial"/>
      <family val="2"/>
    </font>
    <font>
      <b/>
      <sz val="11"/>
      <color indexed="8"/>
      <name val="Arial"/>
      <family val="2"/>
    </font>
    <font>
      <u/>
      <sz val="11"/>
      <color indexed="8"/>
      <name val="Arial"/>
      <family val="2"/>
    </font>
    <font>
      <b/>
      <u/>
      <sz val="11"/>
      <color indexed="8"/>
      <name val="Arial"/>
      <family val="2"/>
    </font>
    <font>
      <b/>
      <sz val="11"/>
      <color theme="1"/>
      <name val="Arial"/>
      <family val="2"/>
    </font>
    <font>
      <b/>
      <sz val="11"/>
      <name val="Arial"/>
      <family val="2"/>
    </font>
    <font>
      <b/>
      <u/>
      <sz val="11"/>
      <name val="Arial"/>
      <family val="2"/>
    </font>
    <font>
      <u/>
      <sz val="11"/>
      <name val="Arial"/>
      <family val="2"/>
    </font>
    <font>
      <sz val="11"/>
      <color indexed="8"/>
      <name val="Arial"/>
      <family val="2"/>
    </font>
    <font>
      <b/>
      <sz val="10"/>
      <color indexed="8"/>
      <name val="Arial"/>
      <family val="2"/>
    </font>
    <font>
      <u/>
      <sz val="11"/>
      <color theme="1"/>
      <name val="Arial"/>
      <family val="2"/>
    </font>
    <font>
      <sz val="8"/>
      <color indexed="8"/>
      <name val="Arial"/>
      <family val="2"/>
    </font>
    <font>
      <sz val="12"/>
      <color indexed="8"/>
      <name val="Arial"/>
      <family val="2"/>
    </font>
    <font>
      <sz val="10"/>
      <color indexed="8"/>
      <name val="Arial"/>
      <family val="2"/>
    </font>
    <font>
      <b/>
      <sz val="12"/>
      <color indexed="8"/>
      <name val="Arial"/>
      <family val="2"/>
    </font>
    <font>
      <b/>
      <u val="singleAccounting"/>
      <sz val="12"/>
      <color indexed="8"/>
      <name val="Arial"/>
      <family val="2"/>
    </font>
    <font>
      <i/>
      <sz val="11"/>
      <color theme="1"/>
      <name val="Arial"/>
      <family val="2"/>
    </font>
    <font>
      <sz val="10"/>
      <color theme="1"/>
      <name val="Arial"/>
      <family val="2"/>
    </font>
    <font>
      <b/>
      <u/>
      <sz val="11"/>
      <color theme="1"/>
      <name val="Arial"/>
      <family val="2"/>
    </font>
    <font>
      <u/>
      <sz val="10"/>
      <color theme="1"/>
      <name val="Arial"/>
      <family val="2"/>
    </font>
    <font>
      <b/>
      <sz val="10"/>
      <color theme="1"/>
      <name val="Arial"/>
      <family val="2"/>
    </font>
    <font>
      <sz val="3"/>
      <name val="Arial"/>
      <family val="2"/>
    </font>
    <font>
      <sz val="9"/>
      <color theme="1"/>
      <name val="Arial"/>
      <family val="2"/>
    </font>
    <font>
      <b/>
      <sz val="11"/>
      <color rgb="FFFF0000"/>
      <name val="Arial"/>
      <family val="2"/>
    </font>
    <font>
      <u/>
      <sz val="10"/>
      <color rgb="FFFF0000"/>
      <name val="Arial"/>
      <family val="2"/>
    </font>
    <font>
      <b/>
      <u/>
      <sz val="10"/>
      <color rgb="FFFF0000"/>
      <name val="Arial"/>
      <family val="2"/>
    </font>
    <font>
      <sz val="11"/>
      <color rgb="FFFF0000"/>
      <name val="Arial"/>
      <family val="2"/>
    </font>
    <font>
      <u/>
      <sz val="10"/>
      <name val="Arial"/>
      <family val="2"/>
    </font>
    <font>
      <b/>
      <u/>
      <sz val="10"/>
      <name val="Arial"/>
      <family val="2"/>
    </font>
    <font>
      <b/>
      <i/>
      <sz val="11"/>
      <name val="Arial"/>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CC"/>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indexed="22"/>
        <bgColor indexed="64"/>
      </patternFill>
    </fill>
    <fill>
      <patternFill patternType="solid">
        <fgColor rgb="FFFFFF00"/>
        <bgColor indexed="64"/>
      </patternFill>
    </fill>
    <fill>
      <patternFill patternType="solid">
        <fgColor theme="0" tint="-0.249977111117893"/>
        <bgColor indexed="64"/>
      </patternFill>
    </fill>
    <fill>
      <patternFill patternType="solid">
        <fgColor rgb="FF99FF99"/>
        <bgColor indexed="64"/>
      </patternFill>
    </fill>
    <fill>
      <patternFill patternType="solid">
        <fgColor rgb="FF66FFFF"/>
        <bgColor indexed="64"/>
      </patternFill>
    </fill>
    <fill>
      <patternFill patternType="solid">
        <fgColor rgb="FF00B0F0"/>
        <bgColor indexed="64"/>
      </patternFill>
    </fill>
  </fills>
  <borders count="5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s>
  <cellStyleXfs count="5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9" fontId="1" fillId="0" borderId="0" applyFont="0" applyFill="0" applyBorder="0" applyAlignment="0" applyProtection="0"/>
    <xf numFmtId="0" fontId="18" fillId="0" borderId="0"/>
    <xf numFmtId="0" fontId="20" fillId="0" borderId="0"/>
    <xf numFmtId="9" fontId="20" fillId="0" borderId="0" applyFont="0" applyFill="0" applyBorder="0" applyAlignment="0" applyProtection="0"/>
    <xf numFmtId="9" fontId="18" fillId="0" borderId="0" applyFont="0" applyFill="0" applyBorder="0" applyAlignment="0" applyProtection="0"/>
    <xf numFmtId="44" fontId="1" fillId="0" borderId="0" applyFont="0" applyFill="0" applyBorder="0" applyAlignment="0" applyProtection="0"/>
    <xf numFmtId="0" fontId="21" fillId="0" borderId="0"/>
    <xf numFmtId="0" fontId="19" fillId="0" borderId="0"/>
    <xf numFmtId="0" fontId="21" fillId="0" borderId="0"/>
    <xf numFmtId="9" fontId="35" fillId="0" borderId="0" applyFont="0" applyFill="0" applyBorder="0" applyAlignment="0" applyProtection="0"/>
  </cellStyleXfs>
  <cellXfs count="322">
    <xf numFmtId="0" fontId="0" fillId="0" borderId="0" xfId="0"/>
    <xf numFmtId="0" fontId="22" fillId="0" borderId="0" xfId="48" applyFont="1" applyAlignment="1">
      <alignment vertical="center"/>
    </xf>
    <xf numFmtId="0" fontId="23" fillId="0" borderId="0" xfId="0" applyFont="1" applyAlignment="1">
      <alignment vertical="center" wrapText="1"/>
    </xf>
    <xf numFmtId="0" fontId="23" fillId="0" borderId="0" xfId="0" applyFont="1"/>
    <xf numFmtId="0" fontId="27" fillId="33" borderId="13" xfId="48" applyFont="1" applyFill="1" applyBorder="1" applyAlignment="1">
      <alignment horizontal="left" vertical="center" indent="1"/>
    </xf>
    <xf numFmtId="4" fontId="23" fillId="0" borderId="0" xfId="49" applyNumberFormat="1" applyFont="1" applyAlignment="1">
      <alignment horizontal="justify" vertical="top"/>
    </xf>
    <xf numFmtId="0" fontId="22" fillId="0" borderId="0" xfId="48" applyFont="1" applyAlignment="1">
      <alignment vertical="center" wrapText="1"/>
    </xf>
    <xf numFmtId="4" fontId="23" fillId="0" borderId="0" xfId="49" applyNumberFormat="1" applyFont="1" applyAlignment="1">
      <alignment vertical="center"/>
    </xf>
    <xf numFmtId="4" fontId="28" fillId="0" borderId="0" xfId="49" applyNumberFormat="1" applyFont="1" applyAlignment="1">
      <alignment vertical="center"/>
    </xf>
    <xf numFmtId="166" fontId="22" fillId="0" borderId="0" xfId="48" applyNumberFormat="1" applyFont="1" applyAlignment="1">
      <alignment vertical="center"/>
    </xf>
    <xf numFmtId="0" fontId="22" fillId="0" borderId="0" xfId="48" applyFont="1" applyAlignment="1">
      <alignment horizontal="justify" vertical="center"/>
    </xf>
    <xf numFmtId="164" fontId="22" fillId="0" borderId="13" xfId="50" applyNumberFormat="1" applyFont="1" applyBorder="1" applyAlignment="1">
      <alignment horizontal="right" vertical="center" wrapText="1"/>
    </xf>
    <xf numFmtId="3" fontId="22" fillId="0" borderId="13" xfId="50" applyNumberFormat="1" applyFont="1" applyBorder="1" applyAlignment="1">
      <alignment horizontal="right" vertical="center" wrapText="1"/>
    </xf>
    <xf numFmtId="0" fontId="23" fillId="0" borderId="0" xfId="0" applyFont="1" applyAlignment="1">
      <alignment vertical="center"/>
    </xf>
    <xf numFmtId="0" fontId="24" fillId="35" borderId="31" xfId="48" applyFont="1" applyFill="1" applyBorder="1" applyAlignment="1">
      <alignment horizontal="center" vertical="center" wrapText="1"/>
    </xf>
    <xf numFmtId="4" fontId="22" fillId="0" borderId="0" xfId="48" applyNumberFormat="1" applyFont="1" applyAlignment="1">
      <alignment vertical="center" wrapText="1"/>
    </xf>
    <xf numFmtId="4" fontId="24" fillId="35" borderId="34" xfId="48" applyNumberFormat="1" applyFont="1" applyFill="1" applyBorder="1" applyAlignment="1">
      <alignment horizontal="right" vertical="center" wrapText="1"/>
    </xf>
    <xf numFmtId="165" fontId="24" fillId="0" borderId="34" xfId="51" applyNumberFormat="1" applyFont="1" applyBorder="1" applyAlignment="1">
      <alignment horizontal="right" vertical="center" wrapText="1"/>
    </xf>
    <xf numFmtId="165" fontId="23" fillId="0" borderId="0" xfId="0" applyNumberFormat="1" applyFont="1" applyAlignment="1">
      <alignment vertical="center" wrapText="1"/>
    </xf>
    <xf numFmtId="165" fontId="24" fillId="0" borderId="37" xfId="51" applyNumberFormat="1" applyFont="1" applyBorder="1" applyAlignment="1">
      <alignment horizontal="right" vertical="center" wrapText="1"/>
    </xf>
    <xf numFmtId="4" fontId="24" fillId="35" borderId="13" xfId="48" applyNumberFormat="1" applyFont="1" applyFill="1" applyBorder="1" applyAlignment="1">
      <alignment horizontal="center" vertical="center" wrapText="1"/>
    </xf>
    <xf numFmtId="4" fontId="22" fillId="0" borderId="13" xfId="48" applyNumberFormat="1" applyFont="1" applyBorder="1" applyAlignment="1">
      <alignment horizontal="right" vertical="center" wrapText="1"/>
    </xf>
    <xf numFmtId="4" fontId="24" fillId="35" borderId="13" xfId="48" applyNumberFormat="1" applyFont="1" applyFill="1" applyBorder="1" applyAlignment="1">
      <alignment horizontal="right" vertical="center" wrapText="1"/>
    </xf>
    <xf numFmtId="4" fontId="24" fillId="35" borderId="13" xfId="47" applyNumberFormat="1" applyFont="1" applyFill="1" applyBorder="1" applyAlignment="1">
      <alignment horizontal="right" vertical="center" wrapText="1"/>
    </xf>
    <xf numFmtId="0" fontId="22" fillId="0" borderId="0" xfId="48" applyFont="1" applyAlignment="1">
      <alignment horizontal="center" vertical="center" wrapText="1"/>
    </xf>
    <xf numFmtId="0" fontId="24" fillId="0" borderId="0" xfId="48" applyFont="1" applyAlignment="1">
      <alignment horizontal="center" vertical="center" wrapText="1"/>
    </xf>
    <xf numFmtId="44" fontId="24" fillId="0" borderId="0" xfId="47" applyFont="1" applyFill="1" applyBorder="1" applyAlignment="1">
      <alignment vertical="center" wrapText="1"/>
    </xf>
    <xf numFmtId="0" fontId="23" fillId="0" borderId="0" xfId="0" applyFont="1" applyAlignment="1">
      <alignment horizontal="center" vertical="top"/>
    </xf>
    <xf numFmtId="0" fontId="23" fillId="0" borderId="0" xfId="0" applyFont="1" applyAlignment="1">
      <alignment horizontal="center" vertical="center" wrapText="1"/>
    </xf>
    <xf numFmtId="4" fontId="23" fillId="0" borderId="0" xfId="0" applyNumberFormat="1" applyFont="1" applyAlignment="1">
      <alignment vertical="center" wrapText="1"/>
    </xf>
    <xf numFmtId="0" fontId="24" fillId="35" borderId="13" xfId="48" applyFont="1" applyFill="1" applyBorder="1" applyAlignment="1">
      <alignment horizontal="center" vertical="center" wrapText="1"/>
    </xf>
    <xf numFmtId="4" fontId="24" fillId="0" borderId="13" xfId="48" applyNumberFormat="1" applyFont="1" applyBorder="1" applyAlignment="1">
      <alignment horizontal="center" vertical="center" wrapText="1"/>
    </xf>
    <xf numFmtId="0" fontId="31" fillId="0" borderId="0" xfId="48" applyFont="1" applyAlignment="1">
      <alignment horizontal="justify" vertical="center"/>
    </xf>
    <xf numFmtId="0" fontId="22" fillId="0" borderId="19" xfId="48" applyFont="1" applyBorder="1" applyAlignment="1">
      <alignment vertical="center"/>
    </xf>
    <xf numFmtId="0" fontId="22" fillId="0" borderId="0" xfId="48" applyFont="1" applyAlignment="1">
      <alignment horizontal="center" vertical="center"/>
    </xf>
    <xf numFmtId="3" fontId="24" fillId="35" borderId="36" xfId="48" applyNumberFormat="1" applyFont="1" applyFill="1" applyBorder="1" applyAlignment="1">
      <alignment horizontal="right" vertical="center" wrapText="1"/>
    </xf>
    <xf numFmtId="166" fontId="24" fillId="0" borderId="13" xfId="42" applyNumberFormat="1" applyFont="1" applyBorder="1" applyAlignment="1">
      <alignment horizontal="right" vertical="center" wrapText="1"/>
    </xf>
    <xf numFmtId="0" fontId="21" fillId="0" borderId="0" xfId="48" applyAlignment="1">
      <alignment vertical="center"/>
    </xf>
    <xf numFmtId="0" fontId="19" fillId="0" borderId="0" xfId="0" applyFont="1"/>
    <xf numFmtId="0" fontId="23" fillId="0" borderId="0" xfId="48" applyFont="1" applyAlignment="1">
      <alignment horizontal="justify" vertical="top" wrapText="1"/>
    </xf>
    <xf numFmtId="0" fontId="23" fillId="0" borderId="0" xfId="0" applyFont="1" applyAlignment="1">
      <alignment horizontal="justify" vertical="top" wrapText="1"/>
    </xf>
    <xf numFmtId="0" fontId="22" fillId="0" borderId="0" xfId="48" applyFont="1" applyAlignment="1">
      <alignment horizontal="left" vertical="center"/>
    </xf>
    <xf numFmtId="0" fontId="22" fillId="0" borderId="0" xfId="48" applyFont="1" applyAlignment="1">
      <alignment horizontal="left" vertical="center" wrapText="1"/>
    </xf>
    <xf numFmtId="4" fontId="28" fillId="33" borderId="0" xfId="49" applyNumberFormat="1" applyFont="1" applyFill="1" applyAlignment="1">
      <alignment horizontal="center" vertical="top"/>
    </xf>
    <xf numFmtId="4" fontId="22" fillId="0" borderId="0" xfId="48" applyNumberFormat="1" applyFont="1" applyAlignment="1">
      <alignment horizontal="right" vertical="center" wrapText="1"/>
    </xf>
    <xf numFmtId="166" fontId="24" fillId="0" borderId="13" xfId="42" applyNumberFormat="1" applyFont="1" applyFill="1" applyBorder="1" applyAlignment="1">
      <alignment horizontal="right" vertical="center" wrapText="1"/>
    </xf>
    <xf numFmtId="4" fontId="24" fillId="35" borderId="53" xfId="48" applyNumberFormat="1" applyFont="1" applyFill="1" applyBorder="1" applyAlignment="1">
      <alignment horizontal="right" vertical="center" wrapText="1"/>
    </xf>
    <xf numFmtId="4" fontId="22" fillId="0" borderId="0" xfId="48" applyNumberFormat="1" applyFont="1" applyAlignment="1">
      <alignment horizontal="center" vertical="center" wrapText="1"/>
    </xf>
    <xf numFmtId="4" fontId="22" fillId="0" borderId="13" xfId="48" applyNumberFormat="1" applyFont="1" applyFill="1" applyBorder="1" applyAlignment="1">
      <alignment horizontal="right" vertical="center" wrapText="1"/>
    </xf>
    <xf numFmtId="4" fontId="27" fillId="0" borderId="34" xfId="47" applyNumberFormat="1" applyFont="1" applyFill="1" applyBorder="1" applyAlignment="1">
      <alignment horizontal="right" vertical="center"/>
    </xf>
    <xf numFmtId="4" fontId="28" fillId="0" borderId="34" xfId="47" applyNumberFormat="1" applyFont="1" applyFill="1" applyBorder="1" applyAlignment="1">
      <alignment horizontal="right" vertical="center"/>
    </xf>
    <xf numFmtId="164" fontId="23" fillId="0" borderId="52" xfId="50" applyNumberFormat="1" applyFont="1" applyFill="1" applyBorder="1" applyAlignment="1">
      <alignment horizontal="right" vertical="center" wrapText="1"/>
    </xf>
    <xf numFmtId="3" fontId="23" fillId="0" borderId="30" xfId="50" applyNumberFormat="1" applyFont="1" applyFill="1" applyBorder="1" applyAlignment="1">
      <alignment horizontal="right" vertical="center" wrapText="1"/>
    </xf>
    <xf numFmtId="164" fontId="23" fillId="0" borderId="13" xfId="50" applyNumberFormat="1" applyFont="1" applyFill="1" applyBorder="1" applyAlignment="1">
      <alignment horizontal="right" vertical="center" wrapText="1"/>
    </xf>
    <xf numFmtId="3" fontId="23" fillId="0" borderId="11" xfId="50" applyNumberFormat="1" applyFont="1" applyFill="1" applyBorder="1" applyAlignment="1">
      <alignment horizontal="right" vertical="center" wrapText="1"/>
    </xf>
    <xf numFmtId="164" fontId="23" fillId="0" borderId="15" xfId="50" applyNumberFormat="1" applyFont="1" applyFill="1" applyBorder="1" applyAlignment="1">
      <alignment horizontal="right" vertical="center" wrapText="1"/>
    </xf>
    <xf numFmtId="3" fontId="23" fillId="0" borderId="36" xfId="50" applyNumberFormat="1" applyFont="1" applyFill="1" applyBorder="1" applyAlignment="1">
      <alignment horizontal="right" vertical="center" wrapText="1"/>
    </xf>
    <xf numFmtId="0" fontId="24" fillId="0" borderId="0" xfId="48" applyFont="1" applyAlignment="1">
      <alignment horizontal="justify" vertical="center" wrapText="1"/>
    </xf>
    <xf numFmtId="166" fontId="38" fillId="39" borderId="13" xfId="47" applyNumberFormat="1" applyFont="1" applyFill="1" applyBorder="1" applyAlignment="1">
      <alignment horizontal="right" vertical="center" wrapText="1"/>
    </xf>
    <xf numFmtId="0" fontId="24" fillId="0" borderId="0" xfId="48" applyFont="1" applyAlignment="1">
      <alignment horizontal="justify" vertical="center" wrapText="1"/>
    </xf>
    <xf numFmtId="0" fontId="22" fillId="0" borderId="0" xfId="48" applyFont="1" applyAlignment="1">
      <alignment horizontal="justify" vertical="top" wrapText="1"/>
    </xf>
    <xf numFmtId="0" fontId="22" fillId="0" borderId="13" xfId="48" applyFont="1" applyBorder="1" applyAlignment="1">
      <alignment horizontal="center" vertical="center" wrapText="1"/>
    </xf>
    <xf numFmtId="0" fontId="22" fillId="0" borderId="13" xfId="48" applyFont="1" applyBorder="1" applyAlignment="1">
      <alignment horizontal="left" vertical="center" wrapText="1"/>
    </xf>
    <xf numFmtId="0" fontId="22" fillId="0" borderId="0" xfId="48" applyFont="1" applyAlignment="1">
      <alignment horizontal="justify" vertical="top" wrapText="1"/>
    </xf>
    <xf numFmtId="4" fontId="28" fillId="33" borderId="0" xfId="49" applyNumberFormat="1" applyFont="1" applyFill="1" applyAlignment="1">
      <alignment horizontal="center" vertical="top"/>
    </xf>
    <xf numFmtId="0" fontId="22" fillId="39" borderId="0" xfId="48" applyFont="1" applyFill="1" applyAlignment="1">
      <alignment vertical="center"/>
    </xf>
    <xf numFmtId="0" fontId="22" fillId="0" borderId="0" xfId="48" applyFont="1" applyFill="1" applyBorder="1" applyAlignment="1">
      <alignment vertical="center" wrapText="1"/>
    </xf>
    <xf numFmtId="0" fontId="22" fillId="0" borderId="0" xfId="48" applyFont="1" applyFill="1" applyAlignment="1">
      <alignment horizontal="justify" vertical="center"/>
    </xf>
    <xf numFmtId="0" fontId="24" fillId="0" borderId="0" xfId="48" applyFont="1" applyFill="1" applyBorder="1" applyAlignment="1">
      <alignment vertical="center" wrapText="1"/>
    </xf>
    <xf numFmtId="3" fontId="24" fillId="0" borderId="0" xfId="48" applyNumberFormat="1" applyFont="1" applyFill="1" applyBorder="1" applyAlignment="1">
      <alignment horizontal="right" vertical="center" wrapText="1"/>
    </xf>
    <xf numFmtId="166" fontId="24" fillId="0" borderId="0" xfId="48" applyNumberFormat="1" applyFont="1" applyFill="1" applyBorder="1" applyAlignment="1">
      <alignment horizontal="right" vertical="center" wrapText="1"/>
    </xf>
    <xf numFmtId="0" fontId="22" fillId="0" borderId="0" xfId="48" applyFont="1" applyFill="1" applyAlignment="1">
      <alignment vertical="center"/>
    </xf>
    <xf numFmtId="0" fontId="23" fillId="0" borderId="0" xfId="0" applyFont="1" applyFill="1" applyAlignment="1">
      <alignment vertical="center" wrapText="1"/>
    </xf>
    <xf numFmtId="0" fontId="23" fillId="0" borderId="0" xfId="0" applyFont="1" applyFill="1"/>
    <xf numFmtId="0" fontId="24" fillId="0" borderId="0" xfId="48" applyFont="1" applyFill="1" applyBorder="1" applyAlignment="1">
      <alignment horizontal="center" vertical="center" wrapText="1"/>
    </xf>
    <xf numFmtId="4" fontId="24" fillId="0" borderId="0" xfId="48" applyNumberFormat="1" applyFont="1" applyFill="1" applyBorder="1" applyAlignment="1">
      <alignment horizontal="right" vertical="center" wrapText="1"/>
    </xf>
    <xf numFmtId="166" fontId="24" fillId="0" borderId="0" xfId="47" applyNumberFormat="1" applyFont="1" applyFill="1" applyBorder="1" applyAlignment="1">
      <alignment horizontal="right" vertical="center" wrapText="1"/>
    </xf>
    <xf numFmtId="0" fontId="27" fillId="0" borderId="0" xfId="48" applyFont="1" applyAlignment="1">
      <alignment horizontal="center" vertical="center"/>
    </xf>
    <xf numFmtId="0" fontId="23" fillId="0" borderId="13" xfId="0" applyFont="1" applyBorder="1" applyAlignment="1">
      <alignment horizontal="center" vertical="center" shrinkToFit="1"/>
    </xf>
    <xf numFmtId="4" fontId="22" fillId="33" borderId="13" xfId="48" applyNumberFormat="1" applyFont="1" applyFill="1" applyBorder="1" applyAlignment="1">
      <alignment horizontal="center" vertical="center" wrapText="1"/>
    </xf>
    <xf numFmtId="0" fontId="23" fillId="33" borderId="13" xfId="0" applyFont="1" applyFill="1" applyBorder="1" applyAlignment="1">
      <alignment horizontal="center" vertical="center" shrinkToFit="1"/>
    </xf>
    <xf numFmtId="0" fontId="23" fillId="0" borderId="13" xfId="0" applyFont="1" applyBorder="1" applyAlignment="1">
      <alignment vertical="center"/>
    </xf>
    <xf numFmtId="0" fontId="22" fillId="0" borderId="13" xfId="48" applyFont="1" applyBorder="1" applyAlignment="1">
      <alignment horizontal="center" vertical="center" shrinkToFit="1"/>
    </xf>
    <xf numFmtId="3" fontId="22" fillId="0" borderId="13" xfId="48" applyNumberFormat="1" applyFont="1" applyBorder="1" applyAlignment="1">
      <alignment horizontal="center" vertical="center" shrinkToFit="1"/>
    </xf>
    <xf numFmtId="4" fontId="22" fillId="0" borderId="13" xfId="48" applyNumberFormat="1" applyFont="1" applyBorder="1" applyAlignment="1">
      <alignment horizontal="center" vertical="center" shrinkToFit="1"/>
    </xf>
    <xf numFmtId="10" fontId="23" fillId="0" borderId="13" xfId="0" applyNumberFormat="1" applyFont="1" applyBorder="1" applyAlignment="1">
      <alignment horizontal="center" vertical="center" shrinkToFit="1"/>
    </xf>
    <xf numFmtId="0" fontId="23" fillId="0" borderId="13" xfId="0" applyFont="1" applyBorder="1" applyAlignment="1">
      <alignment horizontal="left" vertical="center"/>
    </xf>
    <xf numFmtId="0" fontId="22" fillId="0" borderId="13" xfId="48" applyFont="1" applyFill="1" applyBorder="1" applyAlignment="1">
      <alignment horizontal="center" vertical="center" wrapText="1"/>
    </xf>
    <xf numFmtId="0" fontId="23" fillId="0" borderId="13" xfId="0" applyFont="1" applyFill="1" applyBorder="1" applyAlignment="1">
      <alignment vertical="center"/>
    </xf>
    <xf numFmtId="0" fontId="22" fillId="0" borderId="0" xfId="48" applyFont="1" applyBorder="1" applyAlignment="1">
      <alignment horizontal="justify" vertical="center" wrapText="1"/>
    </xf>
    <xf numFmtId="0" fontId="22" fillId="41" borderId="13" xfId="48" applyFont="1" applyFill="1" applyBorder="1" applyAlignment="1">
      <alignment vertical="center" wrapText="1"/>
    </xf>
    <xf numFmtId="0" fontId="23" fillId="33" borderId="13" xfId="0" applyFont="1" applyFill="1" applyBorder="1" applyAlignment="1">
      <alignment vertical="center" wrapText="1"/>
    </xf>
    <xf numFmtId="0" fontId="23" fillId="41" borderId="13" xfId="0" applyFont="1" applyFill="1" applyBorder="1" applyAlignment="1">
      <alignment vertical="center" wrapText="1"/>
    </xf>
    <xf numFmtId="0" fontId="22" fillId="35" borderId="13" xfId="48" applyFont="1" applyFill="1" applyBorder="1" applyAlignment="1">
      <alignment horizontal="center" vertical="top" wrapText="1"/>
    </xf>
    <xf numFmtId="0" fontId="31" fillId="35" borderId="16" xfId="48" applyFont="1" applyFill="1" applyBorder="1" applyAlignment="1">
      <alignment horizontal="center" vertical="center" wrapText="1" shrinkToFit="1"/>
    </xf>
    <xf numFmtId="0" fontId="31" fillId="35" borderId="41" xfId="48" applyFont="1" applyFill="1" applyBorder="1" applyAlignment="1">
      <alignment horizontal="center" vertical="center" wrapText="1"/>
    </xf>
    <xf numFmtId="0" fontId="36" fillId="35" borderId="15" xfId="48" applyFont="1" applyFill="1" applyBorder="1" applyAlignment="1">
      <alignment horizontal="center" vertical="center" wrapText="1"/>
    </xf>
    <xf numFmtId="0" fontId="36" fillId="35" borderId="55" xfId="48" applyFont="1" applyFill="1" applyBorder="1" applyAlignment="1">
      <alignment horizontal="center" vertical="center" wrapText="1"/>
    </xf>
    <xf numFmtId="0" fontId="23" fillId="42" borderId="13" xfId="0" applyFont="1" applyFill="1" applyBorder="1" applyAlignment="1">
      <alignment vertical="center" wrapText="1"/>
    </xf>
    <xf numFmtId="44" fontId="32" fillId="0" borderId="13" xfId="47" applyFont="1" applyFill="1" applyBorder="1" applyAlignment="1">
      <alignment horizontal="right" vertical="center" wrapText="1"/>
    </xf>
    <xf numFmtId="10" fontId="32" fillId="0" borderId="13" xfId="47" applyNumberFormat="1" applyFont="1" applyFill="1" applyBorder="1" applyAlignment="1">
      <alignment horizontal="right" vertical="center" wrapText="1"/>
    </xf>
    <xf numFmtId="4" fontId="27" fillId="35" borderId="13" xfId="48" applyNumberFormat="1" applyFont="1" applyFill="1" applyBorder="1" applyAlignment="1">
      <alignment horizontal="right" vertical="top" wrapText="1"/>
    </xf>
    <xf numFmtId="4" fontId="22" fillId="0" borderId="34" xfId="47" applyNumberFormat="1" applyFont="1" applyFill="1" applyBorder="1" applyAlignment="1">
      <alignment horizontal="right" vertical="center" wrapText="1"/>
    </xf>
    <xf numFmtId="4" fontId="24" fillId="35" borderId="37" xfId="48" applyNumberFormat="1" applyFont="1" applyFill="1" applyBorder="1" applyAlignment="1">
      <alignment horizontal="right" vertical="center" wrapText="1"/>
    </xf>
    <xf numFmtId="4" fontId="23" fillId="0" borderId="31" xfId="47" applyNumberFormat="1" applyFont="1" applyFill="1" applyBorder="1" applyAlignment="1">
      <alignment horizontal="right" vertical="center" wrapText="1"/>
    </xf>
    <xf numFmtId="4" fontId="23" fillId="0" borderId="34" xfId="47" applyNumberFormat="1" applyFont="1" applyFill="1" applyBorder="1" applyAlignment="1">
      <alignment horizontal="right" vertical="center" wrapText="1"/>
    </xf>
    <xf numFmtId="4" fontId="23" fillId="0" borderId="37" xfId="47" applyNumberFormat="1" applyFont="1" applyFill="1" applyBorder="1" applyAlignment="1">
      <alignment horizontal="right" vertical="center" wrapText="1"/>
    </xf>
    <xf numFmtId="4" fontId="24" fillId="35" borderId="53" xfId="47" applyNumberFormat="1" applyFont="1" applyFill="1" applyBorder="1" applyAlignment="1">
      <alignment horizontal="right" vertical="center" wrapText="1"/>
    </xf>
    <xf numFmtId="0" fontId="23" fillId="41" borderId="13" xfId="0" applyFont="1" applyFill="1" applyBorder="1" applyAlignment="1">
      <alignment horizontal="justify" vertical="center" wrapText="1"/>
    </xf>
    <xf numFmtId="0" fontId="40" fillId="0" borderId="0" xfId="48" applyFont="1" applyAlignment="1">
      <alignment vertical="center" wrapText="1"/>
    </xf>
    <xf numFmtId="0" fontId="18" fillId="0" borderId="0" xfId="0" applyFont="1" applyAlignment="1">
      <alignment vertical="center" wrapText="1"/>
    </xf>
    <xf numFmtId="0" fontId="18" fillId="0" borderId="0" xfId="0" applyFont="1" applyAlignment="1">
      <alignment wrapText="1"/>
    </xf>
    <xf numFmtId="4" fontId="27" fillId="40" borderId="13" xfId="48" applyNumberFormat="1" applyFont="1" applyFill="1" applyBorder="1" applyAlignment="1">
      <alignment horizontal="center" vertical="center" wrapText="1"/>
    </xf>
    <xf numFmtId="4" fontId="23" fillId="0" borderId="0" xfId="49" applyNumberFormat="1" applyFont="1" applyAlignment="1">
      <alignment horizontal="left" vertical="top"/>
    </xf>
    <xf numFmtId="4" fontId="22" fillId="33" borderId="13" xfId="48" applyNumberFormat="1" applyFont="1" applyFill="1" applyBorder="1" applyAlignment="1">
      <alignment vertical="center" wrapText="1"/>
    </xf>
    <xf numFmtId="9" fontId="22" fillId="33" borderId="13" xfId="48" applyNumberFormat="1" applyFont="1" applyFill="1" applyBorder="1" applyAlignment="1">
      <alignment horizontal="center" vertical="center" wrapText="1"/>
    </xf>
    <xf numFmtId="4" fontId="22" fillId="33" borderId="13" xfId="48" applyNumberFormat="1" applyFont="1" applyFill="1" applyBorder="1" applyAlignment="1">
      <alignment horizontal="right" vertical="center" wrapText="1"/>
    </xf>
    <xf numFmtId="4" fontId="22" fillId="39" borderId="0" xfId="48" applyNumberFormat="1" applyFont="1" applyFill="1" applyAlignment="1">
      <alignment vertical="center" wrapText="1"/>
    </xf>
    <xf numFmtId="0" fontId="22" fillId="40" borderId="13" xfId="48" applyFont="1" applyFill="1" applyBorder="1" applyAlignment="1">
      <alignment horizontal="center" vertical="center" wrapText="1"/>
    </xf>
    <xf numFmtId="4" fontId="27" fillId="39" borderId="13" xfId="48" applyNumberFormat="1" applyFont="1" applyFill="1" applyBorder="1" applyAlignment="1">
      <alignment horizontal="center" vertical="center" wrapText="1"/>
    </xf>
    <xf numFmtId="0" fontId="31" fillId="0" borderId="0" xfId="48" applyFont="1" applyFill="1" applyAlignment="1">
      <alignment horizontal="justify" vertical="center"/>
    </xf>
    <xf numFmtId="0" fontId="24" fillId="0" borderId="0" xfId="48" applyFont="1" applyFill="1" applyBorder="1" applyAlignment="1">
      <alignment horizontal="justify" vertical="center" wrapText="1"/>
    </xf>
    <xf numFmtId="4" fontId="23" fillId="0" borderId="0" xfId="0" applyNumberFormat="1" applyFont="1" applyAlignment="1">
      <alignment vertical="center"/>
    </xf>
    <xf numFmtId="0" fontId="28" fillId="33" borderId="14" xfId="0" applyFont="1" applyFill="1" applyBorder="1" applyAlignment="1">
      <alignment vertical="center"/>
    </xf>
    <xf numFmtId="0" fontId="22" fillId="41" borderId="13" xfId="48" applyFont="1" applyFill="1" applyBorder="1" applyAlignment="1">
      <alignment horizontal="justify" vertical="center" wrapText="1"/>
    </xf>
    <xf numFmtId="0" fontId="22" fillId="0" borderId="0" xfId="48" applyFont="1" applyAlignment="1">
      <alignment horizontal="justify" vertical="center" wrapText="1"/>
    </xf>
    <xf numFmtId="0" fontId="22" fillId="41" borderId="14" xfId="48" applyFont="1" applyFill="1" applyBorder="1" applyAlignment="1">
      <alignment horizontal="justify" vertical="center" wrapText="1"/>
    </xf>
    <xf numFmtId="0" fontId="40" fillId="41" borderId="13" xfId="48" applyFont="1" applyFill="1" applyBorder="1" applyAlignment="1">
      <alignment horizontal="justify" vertical="center" wrapText="1"/>
    </xf>
    <xf numFmtId="0" fontId="23" fillId="0" borderId="0" xfId="0" applyFont="1" applyAlignment="1">
      <alignment horizontal="justify" vertical="center" wrapText="1"/>
    </xf>
    <xf numFmtId="0" fontId="18" fillId="33" borderId="13" xfId="0" applyFont="1" applyFill="1" applyBorder="1" applyAlignment="1">
      <alignment horizontal="justify" vertical="center" wrapText="1"/>
    </xf>
    <xf numFmtId="0" fontId="22" fillId="41" borderId="0" xfId="48" applyFont="1" applyFill="1" applyAlignment="1">
      <alignment vertical="center" wrapText="1"/>
    </xf>
    <xf numFmtId="0" fontId="27" fillId="39" borderId="13" xfId="48" applyFont="1" applyFill="1" applyBorder="1" applyAlignment="1">
      <alignment horizontal="justify" vertical="center" wrapText="1"/>
    </xf>
    <xf numFmtId="0" fontId="45" fillId="41" borderId="0" xfId="48" applyFont="1" applyFill="1" applyAlignment="1">
      <alignment vertical="center" wrapText="1"/>
    </xf>
    <xf numFmtId="0" fontId="49" fillId="0" borderId="0" xfId="48" applyFont="1" applyAlignment="1">
      <alignment vertical="center"/>
    </xf>
    <xf numFmtId="0" fontId="40" fillId="0" borderId="0" xfId="0" applyFont="1" applyFill="1" applyAlignment="1">
      <alignment horizontal="left" vertical="center" wrapText="1"/>
    </xf>
    <xf numFmtId="0" fontId="40" fillId="0" borderId="0" xfId="48" applyFont="1" applyAlignment="1">
      <alignment horizontal="left" vertical="center" wrapText="1"/>
    </xf>
    <xf numFmtId="0" fontId="18" fillId="41" borderId="13" xfId="0" applyFont="1" applyFill="1" applyBorder="1" applyAlignment="1">
      <alignment horizontal="justify" vertical="center" wrapText="1"/>
    </xf>
    <xf numFmtId="0" fontId="27" fillId="33" borderId="13" xfId="48" applyFont="1" applyFill="1" applyBorder="1" applyAlignment="1">
      <alignment horizontal="center" vertical="top" wrapText="1"/>
    </xf>
    <xf numFmtId="0" fontId="27" fillId="33" borderId="11" xfId="48" quotePrefix="1" applyFont="1" applyFill="1" applyBorder="1" applyAlignment="1">
      <alignment horizontal="center" vertical="center" wrapText="1"/>
    </xf>
    <xf numFmtId="0" fontId="29" fillId="39" borderId="0" xfId="0" applyFont="1" applyFill="1" applyAlignment="1">
      <alignment vertical="center" wrapText="1"/>
    </xf>
    <xf numFmtId="0" fontId="23" fillId="39" borderId="13" xfId="0" applyFont="1" applyFill="1" applyBorder="1" applyAlignment="1">
      <alignment horizontal="left" vertical="top" wrapText="1"/>
    </xf>
    <xf numFmtId="0" fontId="36" fillId="0" borderId="0" xfId="48" applyFont="1" applyAlignment="1">
      <alignment horizontal="right" vertical="top"/>
    </xf>
    <xf numFmtId="0" fontId="22" fillId="39" borderId="0" xfId="48" applyFont="1" applyFill="1" applyAlignment="1">
      <alignment horizontal="justify" vertical="center" wrapText="1"/>
    </xf>
    <xf numFmtId="0" fontId="23" fillId="33" borderId="15" xfId="0" applyFont="1" applyFill="1" applyBorder="1" applyAlignment="1">
      <alignment horizontal="justify" vertical="top" wrapText="1"/>
    </xf>
    <xf numFmtId="0" fontId="23" fillId="33" borderId="16" xfId="0" applyFont="1" applyFill="1" applyBorder="1" applyAlignment="1">
      <alignment horizontal="justify" vertical="top" wrapText="1"/>
    </xf>
    <xf numFmtId="0" fontId="22" fillId="43" borderId="0" xfId="48" applyFont="1" applyFill="1" applyAlignment="1">
      <alignment horizontal="justify" vertical="center" wrapText="1"/>
    </xf>
    <xf numFmtId="0" fontId="22" fillId="0" borderId="43" xfId="48" applyFont="1" applyBorder="1" applyAlignment="1">
      <alignment horizontal="center" vertical="center"/>
    </xf>
    <xf numFmtId="0" fontId="22" fillId="0" borderId="27" xfId="48" applyFont="1" applyBorder="1" applyAlignment="1">
      <alignment horizontal="center" vertical="center"/>
    </xf>
    <xf numFmtId="0" fontId="22" fillId="0" borderId="21" xfId="48" applyFont="1" applyBorder="1" applyAlignment="1">
      <alignment horizontal="center" vertical="center"/>
    </xf>
    <xf numFmtId="0" fontId="22" fillId="0" borderId="0" xfId="48" applyFont="1" applyAlignment="1">
      <alignment horizontal="justify" vertical="top" wrapText="1"/>
    </xf>
    <xf numFmtId="49" fontId="31" fillId="0" borderId="13" xfId="48" applyNumberFormat="1" applyFont="1" applyFill="1" applyBorder="1" applyAlignment="1">
      <alignment horizontal="justify" wrapText="1"/>
    </xf>
    <xf numFmtId="0" fontId="22" fillId="0" borderId="13" xfId="48" applyFont="1" applyFill="1" applyBorder="1" applyAlignment="1">
      <alignment horizontal="justify" wrapText="1"/>
    </xf>
    <xf numFmtId="49" fontId="31" fillId="0" borderId="13" xfId="48" applyNumberFormat="1" applyFont="1" applyFill="1" applyBorder="1" applyAlignment="1">
      <alignment horizontal="justify" vertical="top" wrapText="1"/>
    </xf>
    <xf numFmtId="0" fontId="22" fillId="0" borderId="13" xfId="48" applyFont="1" applyFill="1" applyBorder="1" applyAlignment="1">
      <alignment horizontal="justify" vertical="top" wrapText="1"/>
    </xf>
    <xf numFmtId="49" fontId="24" fillId="0" borderId="13" xfId="48" applyNumberFormat="1" applyFont="1" applyBorder="1" applyAlignment="1">
      <alignment horizontal="center" vertical="center" wrapText="1"/>
    </xf>
    <xf numFmtId="0" fontId="22" fillId="0" borderId="13" xfId="48" applyFont="1" applyBorder="1" applyAlignment="1">
      <alignment horizontal="center" vertical="center" wrapText="1"/>
    </xf>
    <xf numFmtId="0" fontId="31" fillId="0" borderId="0" xfId="48" applyFont="1" applyAlignment="1">
      <alignment horizontal="justify" vertical="center" wrapText="1"/>
    </xf>
    <xf numFmtId="0" fontId="23" fillId="0" borderId="13" xfId="0" applyFont="1" applyBorder="1" applyAlignment="1">
      <alignment horizontal="justify" vertical="center" wrapText="1"/>
    </xf>
    <xf numFmtId="0" fontId="24" fillId="35" borderId="38" xfId="48" applyFont="1" applyFill="1" applyBorder="1" applyAlignment="1">
      <alignment horizontal="center" vertical="center" wrapText="1"/>
    </xf>
    <xf numFmtId="0" fontId="24" fillId="35" borderId="39" xfId="48" applyFont="1" applyFill="1" applyBorder="1" applyAlignment="1">
      <alignment horizontal="center" vertical="center" wrapText="1"/>
    </xf>
    <xf numFmtId="0" fontId="24" fillId="35" borderId="40" xfId="48" applyFont="1" applyFill="1" applyBorder="1" applyAlignment="1">
      <alignment horizontal="center" vertical="center" wrapText="1"/>
    </xf>
    <xf numFmtId="0" fontId="22" fillId="0" borderId="0" xfId="48" applyFont="1" applyAlignment="1">
      <alignment horizontal="justify" vertical="center"/>
    </xf>
    <xf numFmtId="4" fontId="24" fillId="37" borderId="13" xfId="48" applyNumberFormat="1" applyFont="1" applyFill="1" applyBorder="1" applyAlignment="1">
      <alignment horizontal="center" vertical="center" wrapText="1"/>
    </xf>
    <xf numFmtId="4" fontId="23" fillId="0" borderId="13" xfId="0" applyNumberFormat="1" applyFont="1" applyBorder="1" applyAlignment="1">
      <alignment horizontal="center" vertical="center" wrapText="1"/>
    </xf>
    <xf numFmtId="0" fontId="24" fillId="35" borderId="13" xfId="48" applyFont="1" applyFill="1" applyBorder="1" applyAlignment="1">
      <alignment horizontal="center" vertical="center" wrapText="1"/>
    </xf>
    <xf numFmtId="0" fontId="23" fillId="0" borderId="13" xfId="0" applyFont="1" applyBorder="1" applyAlignment="1">
      <alignment horizontal="center" vertical="center" wrapText="1"/>
    </xf>
    <xf numFmtId="0" fontId="24" fillId="35" borderId="10" xfId="48" applyFont="1" applyFill="1" applyBorder="1" applyAlignment="1">
      <alignment horizontal="center" vertical="center" wrapText="1"/>
    </xf>
    <xf numFmtId="0" fontId="24" fillId="35" borderId="11" xfId="48" applyFont="1" applyFill="1" applyBorder="1" applyAlignment="1">
      <alignment horizontal="center" vertical="center" wrapText="1"/>
    </xf>
    <xf numFmtId="4" fontId="28" fillId="0" borderId="13" xfId="48" applyNumberFormat="1" applyFont="1" applyBorder="1" applyAlignment="1">
      <alignment horizontal="center" vertical="center" wrapText="1"/>
    </xf>
    <xf numFmtId="4" fontId="28" fillId="0" borderId="13" xfId="0" applyNumberFormat="1" applyFont="1" applyBorder="1" applyAlignment="1">
      <alignment horizontal="center" vertical="center" wrapText="1"/>
    </xf>
    <xf numFmtId="4" fontId="24" fillId="0" borderId="13" xfId="48" applyNumberFormat="1" applyFont="1" applyBorder="1" applyAlignment="1">
      <alignment horizontal="center" vertical="center" wrapText="1"/>
    </xf>
    <xf numFmtId="4" fontId="27" fillId="0" borderId="13" xfId="48" applyNumberFormat="1" applyFont="1" applyBorder="1" applyAlignment="1">
      <alignment horizontal="center" vertical="center" wrapText="1"/>
    </xf>
    <xf numFmtId="0" fontId="37" fillId="35" borderId="10" xfId="48" applyFont="1" applyFill="1" applyBorder="1" applyAlignment="1">
      <alignment horizontal="center" vertical="center" wrapText="1"/>
    </xf>
    <xf numFmtId="0" fontId="37" fillId="38" borderId="12" xfId="48" applyFont="1" applyFill="1" applyBorder="1" applyAlignment="1">
      <alignment horizontal="center" vertical="center" wrapText="1"/>
    </xf>
    <xf numFmtId="0" fontId="37" fillId="38" borderId="11" xfId="48" applyFont="1" applyFill="1" applyBorder="1" applyAlignment="1">
      <alignment horizontal="center" vertical="center" wrapText="1"/>
    </xf>
    <xf numFmtId="0" fontId="32" fillId="0" borderId="10" xfId="48" applyFont="1" applyBorder="1" applyAlignment="1">
      <alignment horizontal="center" vertical="center" wrapText="1"/>
    </xf>
    <xf numFmtId="0" fontId="32" fillId="0" borderId="12" xfId="48" applyFont="1" applyBorder="1" applyAlignment="1">
      <alignment horizontal="center" vertical="center" wrapText="1"/>
    </xf>
    <xf numFmtId="0" fontId="32" fillId="0" borderId="11" xfId="48" applyFont="1" applyBorder="1" applyAlignment="1">
      <alignment horizontal="center" vertical="center" wrapText="1"/>
    </xf>
    <xf numFmtId="0" fontId="40" fillId="0" borderId="0" xfId="0" applyFont="1" applyFill="1" applyAlignment="1">
      <alignment horizontal="left" vertical="center" wrapText="1"/>
    </xf>
    <xf numFmtId="4" fontId="22" fillId="0" borderId="21" xfId="48" applyNumberFormat="1" applyFont="1" applyBorder="1" applyAlignment="1">
      <alignment horizontal="left" vertical="center"/>
    </xf>
    <xf numFmtId="0" fontId="22" fillId="0" borderId="21" xfId="48" applyFont="1" applyBorder="1" applyAlignment="1">
      <alignment horizontal="left" vertical="center"/>
    </xf>
    <xf numFmtId="4" fontId="22" fillId="0" borderId="0" xfId="48" applyNumberFormat="1" applyFont="1" applyAlignment="1">
      <alignment horizontal="left" vertical="center"/>
    </xf>
    <xf numFmtId="0" fontId="22" fillId="0" borderId="0" xfId="48" applyFont="1" applyAlignment="1">
      <alignment horizontal="left" vertical="center"/>
    </xf>
    <xf numFmtId="0" fontId="40" fillId="0" borderId="0" xfId="0" applyFont="1" applyAlignment="1">
      <alignment horizontal="left" vertical="center" wrapText="1"/>
    </xf>
    <xf numFmtId="0" fontId="36" fillId="0" borderId="0" xfId="48" applyFont="1" applyFill="1" applyAlignment="1">
      <alignment horizontal="justify" vertical="center" wrapText="1"/>
    </xf>
    <xf numFmtId="0" fontId="40" fillId="0" borderId="0" xfId="48" applyFont="1" applyAlignment="1">
      <alignment horizontal="left" vertical="center" wrapText="1"/>
    </xf>
    <xf numFmtId="0" fontId="40" fillId="0" borderId="0" xfId="48" applyFont="1" applyAlignment="1">
      <alignment horizontal="left" vertical="top" wrapText="1"/>
    </xf>
    <xf numFmtId="0" fontId="36" fillId="0" borderId="0" xfId="48" applyFont="1" applyAlignment="1">
      <alignment horizontal="left" vertical="top" wrapText="1"/>
    </xf>
    <xf numFmtId="0" fontId="24" fillId="35" borderId="12" xfId="48" applyFont="1" applyFill="1" applyBorder="1" applyAlignment="1">
      <alignment horizontal="center" vertical="center" wrapText="1"/>
    </xf>
    <xf numFmtId="0" fontId="24" fillId="36" borderId="13" xfId="48" applyFont="1" applyFill="1" applyBorder="1" applyAlignment="1">
      <alignment horizontal="center" vertical="center" textRotation="90" wrapText="1"/>
    </xf>
    <xf numFmtId="0" fontId="22" fillId="0" borderId="10" xfId="48" applyFont="1" applyBorder="1" applyAlignment="1">
      <alignment horizontal="center" vertical="center" wrapText="1"/>
    </xf>
    <xf numFmtId="0" fontId="22" fillId="35" borderId="13" xfId="48" applyFont="1" applyFill="1" applyBorder="1" applyAlignment="1">
      <alignment horizontal="center" vertical="center" wrapText="1"/>
    </xf>
    <xf numFmtId="49" fontId="24" fillId="0" borderId="10" xfId="48" applyNumberFormat="1" applyFont="1" applyBorder="1" applyAlignment="1">
      <alignment horizontal="center" vertical="center" wrapText="1"/>
    </xf>
    <xf numFmtId="0" fontId="22" fillId="0" borderId="11" xfId="48" applyFont="1" applyBorder="1" applyAlignment="1">
      <alignment horizontal="center" vertical="center" wrapText="1"/>
    </xf>
    <xf numFmtId="49" fontId="31" fillId="0" borderId="13" xfId="48" applyNumberFormat="1" applyFont="1" applyBorder="1" applyAlignment="1">
      <alignment horizontal="left" vertical="center" wrapText="1"/>
    </xf>
    <xf numFmtId="0" fontId="22" fillId="0" borderId="13" xfId="48" applyFont="1" applyBorder="1" applyAlignment="1">
      <alignment horizontal="left" vertical="center" wrapText="1"/>
    </xf>
    <xf numFmtId="0" fontId="31" fillId="0" borderId="13" xfId="48" applyFont="1" applyBorder="1" applyAlignment="1">
      <alignment horizontal="justify" vertical="top" wrapText="1"/>
    </xf>
    <xf numFmtId="49" fontId="31" fillId="0" borderId="13" xfId="48" applyNumberFormat="1" applyFont="1" applyBorder="1" applyAlignment="1">
      <alignment horizontal="justify" vertical="top" wrapText="1"/>
    </xf>
    <xf numFmtId="0" fontId="22" fillId="0" borderId="13" xfId="48" applyFont="1" applyBorder="1" applyAlignment="1">
      <alignment horizontal="justify" vertical="top" wrapText="1"/>
    </xf>
    <xf numFmtId="0" fontId="24" fillId="35" borderId="42" xfId="48" applyFont="1" applyFill="1" applyBorder="1" applyAlignment="1">
      <alignment horizontal="center" vertical="center" wrapText="1"/>
    </xf>
    <xf numFmtId="0" fontId="22" fillId="35" borderId="43" xfId="48" applyFont="1" applyFill="1" applyBorder="1" applyAlignment="1">
      <alignment horizontal="center" vertical="center" wrapText="1"/>
    </xf>
    <xf numFmtId="0" fontId="22" fillId="35" borderId="44" xfId="48" applyFont="1" applyFill="1" applyBorder="1" applyAlignment="1">
      <alignment horizontal="center" vertical="center" wrapText="1"/>
    </xf>
    <xf numFmtId="0" fontId="24" fillId="35" borderId="46" xfId="48" applyFont="1" applyFill="1" applyBorder="1" applyAlignment="1">
      <alignment horizontal="center" vertical="center" wrapText="1"/>
    </xf>
    <xf numFmtId="0" fontId="24" fillId="35" borderId="43" xfId="48" applyFont="1" applyFill="1" applyBorder="1" applyAlignment="1">
      <alignment horizontal="center" vertical="center" wrapText="1"/>
    </xf>
    <xf numFmtId="0" fontId="24" fillId="35" borderId="44" xfId="48" applyFont="1" applyFill="1" applyBorder="1" applyAlignment="1">
      <alignment horizontal="center" vertical="center" wrapText="1"/>
    </xf>
    <xf numFmtId="0" fontId="46" fillId="35" borderId="12" xfId="48" applyFont="1" applyFill="1" applyBorder="1" applyAlignment="1">
      <alignment horizontal="left" vertical="center" wrapText="1" indent="1"/>
    </xf>
    <xf numFmtId="0" fontId="46" fillId="35" borderId="11" xfId="48" applyFont="1" applyFill="1" applyBorder="1" applyAlignment="1">
      <alignment horizontal="left" vertical="center" wrapText="1" indent="1"/>
    </xf>
    <xf numFmtId="0" fontId="24" fillId="0" borderId="33" xfId="48" applyFont="1" applyBorder="1" applyAlignment="1">
      <alignment horizontal="right" vertical="center" wrapText="1"/>
    </xf>
    <xf numFmtId="0" fontId="24" fillId="0" borderId="13" xfId="48" applyFont="1" applyBorder="1" applyAlignment="1">
      <alignment horizontal="right" vertical="center" wrapText="1"/>
    </xf>
    <xf numFmtId="0" fontId="22" fillId="0" borderId="13" xfId="48" applyFont="1" applyBorder="1" applyAlignment="1">
      <alignment horizontal="right" vertical="center" wrapText="1"/>
    </xf>
    <xf numFmtId="0" fontId="24" fillId="39" borderId="33" xfId="48" applyFont="1" applyFill="1" applyBorder="1" applyAlignment="1">
      <alignment horizontal="right" vertical="center" wrapText="1"/>
    </xf>
    <xf numFmtId="0" fontId="24" fillId="39" borderId="13" xfId="48" applyFont="1" applyFill="1" applyBorder="1" applyAlignment="1">
      <alignment horizontal="right" vertical="center" wrapText="1"/>
    </xf>
    <xf numFmtId="0" fontId="22" fillId="39" borderId="13" xfId="48" applyFont="1" applyFill="1" applyBorder="1" applyAlignment="1">
      <alignment horizontal="right" vertical="center" wrapText="1"/>
    </xf>
    <xf numFmtId="0" fontId="24" fillId="0" borderId="35" xfId="48" applyFont="1" applyBorder="1" applyAlignment="1">
      <alignment horizontal="right" vertical="center" wrapText="1"/>
    </xf>
    <xf numFmtId="0" fontId="24" fillId="0" borderId="36" xfId="48" applyFont="1" applyBorder="1" applyAlignment="1">
      <alignment horizontal="right" vertical="center" wrapText="1"/>
    </xf>
    <xf numFmtId="0" fontId="22" fillId="0" borderId="36" xfId="48" applyFont="1" applyBorder="1" applyAlignment="1">
      <alignment horizontal="right" vertical="center" wrapText="1"/>
    </xf>
    <xf numFmtId="0" fontId="22" fillId="35" borderId="13" xfId="48" applyFont="1" applyFill="1" applyBorder="1" applyAlignment="1">
      <alignment horizontal="center" vertical="top" wrapText="1"/>
    </xf>
    <xf numFmtId="0" fontId="22" fillId="33" borderId="17" xfId="48" applyFont="1" applyFill="1" applyBorder="1" applyAlignment="1">
      <alignment horizontal="center" vertical="center"/>
    </xf>
    <xf numFmtId="0" fontId="22" fillId="33" borderId="20" xfId="48" applyFont="1" applyFill="1" applyBorder="1" applyAlignment="1">
      <alignment horizontal="center" vertical="center"/>
    </xf>
    <xf numFmtId="0" fontId="22" fillId="33" borderId="56" xfId="48" applyFont="1" applyFill="1" applyBorder="1" applyAlignment="1">
      <alignment horizontal="center" vertical="center"/>
    </xf>
    <xf numFmtId="0" fontId="22" fillId="33" borderId="57" xfId="48" applyFont="1" applyFill="1" applyBorder="1" applyAlignment="1">
      <alignment horizontal="center" vertical="center"/>
    </xf>
    <xf numFmtId="0" fontId="22" fillId="33" borderId="22" xfId="48" applyFont="1" applyFill="1" applyBorder="1" applyAlignment="1">
      <alignment horizontal="center" vertical="center"/>
    </xf>
    <xf numFmtId="0" fontId="22" fillId="33" borderId="18" xfId="48" applyFont="1" applyFill="1" applyBorder="1" applyAlignment="1">
      <alignment horizontal="center" vertical="center"/>
    </xf>
    <xf numFmtId="0" fontId="27" fillId="40" borderId="10" xfId="48" applyFont="1" applyFill="1" applyBorder="1" applyAlignment="1">
      <alignment horizontal="center" vertical="center" wrapText="1"/>
    </xf>
    <xf numFmtId="0" fontId="27" fillId="40" borderId="11" xfId="48" applyFont="1" applyFill="1" applyBorder="1" applyAlignment="1">
      <alignment horizontal="center" vertical="center" wrapText="1"/>
    </xf>
    <xf numFmtId="10" fontId="22" fillId="0" borderId="15" xfId="48" applyNumberFormat="1" applyFont="1" applyBorder="1" applyAlignment="1">
      <alignment horizontal="center" vertical="center" wrapText="1"/>
    </xf>
    <xf numFmtId="10" fontId="22" fillId="0" borderId="16" xfId="48" applyNumberFormat="1" applyFont="1" applyBorder="1" applyAlignment="1">
      <alignment horizontal="center" vertical="center" wrapText="1"/>
    </xf>
    <xf numFmtId="0" fontId="31" fillId="35" borderId="42" xfId="48" applyFont="1" applyFill="1" applyBorder="1" applyAlignment="1">
      <alignment horizontal="center" vertical="center" wrapText="1"/>
    </xf>
    <xf numFmtId="0" fontId="31" fillId="35" borderId="44" xfId="48" applyFont="1" applyFill="1" applyBorder="1" applyAlignment="1">
      <alignment horizontal="center" vertical="center" wrapText="1"/>
    </xf>
    <xf numFmtId="49" fontId="22" fillId="0" borderId="45" xfId="48" applyNumberFormat="1" applyFont="1" applyBorder="1" applyAlignment="1">
      <alignment horizontal="center" vertical="center" wrapText="1"/>
    </xf>
    <xf numFmtId="49" fontId="22" fillId="0" borderId="11" xfId="48" applyNumberFormat="1" applyFont="1" applyBorder="1" applyAlignment="1">
      <alignment horizontal="center" vertical="center" wrapText="1"/>
    </xf>
    <xf numFmtId="0" fontId="24" fillId="35" borderId="49" xfId="48" applyFont="1" applyFill="1" applyBorder="1" applyAlignment="1">
      <alignment horizontal="center" vertical="center" wrapText="1"/>
    </xf>
    <xf numFmtId="0" fontId="24" fillId="35" borderId="50" xfId="48" applyFont="1" applyFill="1" applyBorder="1" applyAlignment="1">
      <alignment horizontal="center" vertical="center" wrapText="1"/>
    </xf>
    <xf numFmtId="0" fontId="24" fillId="35" borderId="51" xfId="48" applyFont="1" applyFill="1" applyBorder="1" applyAlignment="1">
      <alignment horizontal="center" vertical="center" wrapText="1"/>
    </xf>
    <xf numFmtId="0" fontId="24" fillId="35" borderId="45" xfId="48" applyFont="1" applyFill="1" applyBorder="1" applyAlignment="1">
      <alignment horizontal="right" vertical="center" wrapText="1"/>
    </xf>
    <xf numFmtId="0" fontId="24" fillId="35" borderId="12" xfId="48" applyFont="1" applyFill="1" applyBorder="1" applyAlignment="1">
      <alignment horizontal="right" vertical="center" wrapText="1"/>
    </xf>
    <xf numFmtId="0" fontId="22" fillId="0" borderId="11" xfId="48" applyFont="1" applyBorder="1" applyAlignment="1">
      <alignment horizontal="right" vertical="center" wrapText="1"/>
    </xf>
    <xf numFmtId="49" fontId="24" fillId="0" borderId="45" xfId="48" applyNumberFormat="1" applyFont="1" applyBorder="1" applyAlignment="1">
      <alignment horizontal="center" vertical="center" wrapText="1"/>
    </xf>
    <xf numFmtId="0" fontId="22" fillId="0" borderId="12" xfId="48" applyFont="1" applyBorder="1" applyAlignment="1">
      <alignment horizontal="center" vertical="center" wrapText="1"/>
    </xf>
    <xf numFmtId="0" fontId="24" fillId="36" borderId="10" xfId="48" applyFont="1" applyFill="1" applyBorder="1" applyAlignment="1">
      <alignment horizontal="center" vertical="center" wrapText="1"/>
    </xf>
    <xf numFmtId="0" fontId="24" fillId="36" borderId="12" xfId="48" applyFont="1" applyFill="1" applyBorder="1" applyAlignment="1">
      <alignment horizontal="center" vertical="center" wrapText="1"/>
    </xf>
    <xf numFmtId="0" fontId="24" fillId="36" borderId="11" xfId="48" applyFont="1" applyFill="1" applyBorder="1" applyAlignment="1">
      <alignment horizontal="center" vertical="center" wrapText="1"/>
    </xf>
    <xf numFmtId="49" fontId="22" fillId="0" borderId="12" xfId="48" applyNumberFormat="1" applyFont="1" applyBorder="1" applyAlignment="1">
      <alignment horizontal="center" vertical="center" wrapText="1"/>
    </xf>
    <xf numFmtId="49" fontId="24" fillId="0" borderId="47" xfId="48" applyNumberFormat="1" applyFont="1" applyBorder="1" applyAlignment="1">
      <alignment horizontal="center" vertical="center" wrapText="1"/>
    </xf>
    <xf numFmtId="49" fontId="24" fillId="0" borderId="21" xfId="48" applyNumberFormat="1" applyFont="1" applyBorder="1" applyAlignment="1">
      <alignment horizontal="center" vertical="center" wrapText="1"/>
    </xf>
    <xf numFmtId="49" fontId="24" fillId="0" borderId="20" xfId="48" applyNumberFormat="1" applyFont="1" applyBorder="1" applyAlignment="1">
      <alignment horizontal="center" vertical="center" wrapText="1"/>
    </xf>
    <xf numFmtId="49" fontId="24" fillId="0" borderId="48" xfId="48" applyNumberFormat="1" applyFont="1" applyBorder="1" applyAlignment="1">
      <alignment horizontal="center" vertical="center" wrapText="1"/>
    </xf>
    <xf numFmtId="49" fontId="24" fillId="0" borderId="19" xfId="48" applyNumberFormat="1" applyFont="1" applyBorder="1" applyAlignment="1">
      <alignment horizontal="center" vertical="center" wrapText="1"/>
    </xf>
    <xf numFmtId="49" fontId="24" fillId="0" borderId="18" xfId="48" applyNumberFormat="1" applyFont="1" applyBorder="1" applyAlignment="1">
      <alignment horizontal="center" vertical="center" wrapText="1"/>
    </xf>
    <xf numFmtId="0" fontId="24" fillId="36" borderId="17" xfId="48" applyFont="1" applyFill="1" applyBorder="1" applyAlignment="1">
      <alignment horizontal="center" vertical="center" wrapText="1"/>
    </xf>
    <xf numFmtId="0" fontId="24" fillId="36" borderId="22" xfId="48" applyFont="1" applyFill="1" applyBorder="1" applyAlignment="1">
      <alignment horizontal="center" vertical="center" wrapText="1"/>
    </xf>
    <xf numFmtId="0" fontId="24" fillId="36" borderId="13" xfId="48" applyFont="1" applyFill="1" applyBorder="1" applyAlignment="1">
      <alignment horizontal="left" vertical="center" wrapText="1"/>
    </xf>
    <xf numFmtId="0" fontId="24" fillId="0" borderId="0" xfId="48" applyFont="1" applyFill="1" applyAlignment="1">
      <alignment horizontal="justify" vertical="top" wrapText="1"/>
    </xf>
    <xf numFmtId="0" fontId="22" fillId="0" borderId="0" xfId="48" applyFont="1" applyFill="1" applyAlignment="1">
      <alignment horizontal="justify" vertical="top" wrapText="1"/>
    </xf>
    <xf numFmtId="0" fontId="31" fillId="39" borderId="0" xfId="48" applyFont="1" applyFill="1" applyAlignment="1">
      <alignment horizontal="justify" vertical="top" wrapText="1"/>
    </xf>
    <xf numFmtId="0" fontId="22" fillId="39" borderId="0" xfId="48" applyFont="1" applyFill="1" applyAlignment="1">
      <alignment horizontal="justify" vertical="top" wrapText="1"/>
    </xf>
    <xf numFmtId="0" fontId="22" fillId="0" borderId="40" xfId="48" applyFont="1" applyBorder="1" applyAlignment="1">
      <alignment vertical="center" wrapText="1"/>
    </xf>
    <xf numFmtId="0" fontId="22" fillId="39" borderId="22" xfId="48" applyFont="1" applyFill="1" applyBorder="1" applyAlignment="1">
      <alignment horizontal="justify" vertical="top" wrapText="1"/>
    </xf>
    <xf numFmtId="0" fontId="22" fillId="39" borderId="19" xfId="48" applyFont="1" applyFill="1" applyBorder="1" applyAlignment="1">
      <alignment horizontal="justify" vertical="top"/>
    </xf>
    <xf numFmtId="0" fontId="22" fillId="39" borderId="18" xfId="48" applyFont="1" applyFill="1" applyBorder="1" applyAlignment="1">
      <alignment horizontal="justify" vertical="top"/>
    </xf>
    <xf numFmtId="0" fontId="24" fillId="0" borderId="17" xfId="48" applyFont="1" applyFill="1" applyBorder="1" applyAlignment="1">
      <alignment horizontal="justify" vertical="top" wrapText="1"/>
    </xf>
    <xf numFmtId="0" fontId="24" fillId="0" borderId="21" xfId="48" applyFont="1" applyFill="1" applyBorder="1" applyAlignment="1">
      <alignment horizontal="justify" vertical="top" wrapText="1"/>
    </xf>
    <xf numFmtId="0" fontId="24" fillId="0" borderId="20" xfId="48" applyFont="1" applyFill="1" applyBorder="1" applyAlignment="1">
      <alignment horizontal="justify" vertical="top" wrapText="1"/>
    </xf>
    <xf numFmtId="0" fontId="50" fillId="0" borderId="0" xfId="48" applyFont="1" applyAlignment="1">
      <alignment horizontal="left" vertical="center" wrapText="1" indent="3"/>
    </xf>
    <xf numFmtId="0" fontId="50" fillId="0" borderId="0" xfId="48" applyFont="1" applyAlignment="1">
      <alignment horizontal="left" vertical="center" indent="3"/>
    </xf>
    <xf numFmtId="0" fontId="24" fillId="0" borderId="0" xfId="48" applyFont="1" applyAlignment="1">
      <alignment horizontal="justify" vertical="top" wrapText="1"/>
    </xf>
    <xf numFmtId="0" fontId="24" fillId="37" borderId="0" xfId="48" applyFont="1" applyFill="1" applyAlignment="1">
      <alignment horizontal="justify" vertical="top" wrapText="1"/>
    </xf>
    <xf numFmtId="0" fontId="24" fillId="0" borderId="0" xfId="48" applyFont="1" applyAlignment="1">
      <alignment horizontal="justify" vertical="center" wrapText="1"/>
    </xf>
    <xf numFmtId="0" fontId="23" fillId="37" borderId="0" xfId="48" applyFont="1" applyFill="1" applyAlignment="1">
      <alignment horizontal="justify" vertical="center" wrapText="1"/>
    </xf>
    <xf numFmtId="0" fontId="24" fillId="34" borderId="23" xfId="48" applyFont="1" applyFill="1" applyBorder="1" applyAlignment="1">
      <alignment horizontal="center" vertical="center" wrapText="1"/>
    </xf>
    <xf numFmtId="0" fontId="24" fillId="34" borderId="24" xfId="48" applyFont="1" applyFill="1" applyBorder="1" applyAlignment="1">
      <alignment horizontal="center" vertical="center" wrapText="1"/>
    </xf>
    <xf numFmtId="0" fontId="24" fillId="34" borderId="25" xfId="48" applyFont="1" applyFill="1" applyBorder="1" applyAlignment="1">
      <alignment horizontal="center" vertical="center" wrapText="1"/>
    </xf>
    <xf numFmtId="0" fontId="46" fillId="33" borderId="26" xfId="48" applyFont="1" applyFill="1" applyBorder="1" applyAlignment="1">
      <alignment horizontal="center" vertical="center" wrapText="1"/>
    </xf>
    <xf numFmtId="0" fontId="46" fillId="33" borderId="27" xfId="48" applyFont="1" applyFill="1" applyBorder="1" applyAlignment="1">
      <alignment horizontal="center" vertical="center" wrapText="1"/>
    </xf>
    <xf numFmtId="0" fontId="46" fillId="33" borderId="28" xfId="48" applyFont="1" applyFill="1" applyBorder="1" applyAlignment="1">
      <alignment horizontal="center" vertical="center" wrapText="1"/>
    </xf>
    <xf numFmtId="0" fontId="25" fillId="0" borderId="13" xfId="48" applyFont="1" applyBorder="1" applyAlignment="1">
      <alignment horizontal="left" vertical="center" indent="4"/>
    </xf>
    <xf numFmtId="0" fontId="26" fillId="33" borderId="13" xfId="48" applyFont="1" applyFill="1" applyBorder="1" applyAlignment="1">
      <alignment horizontal="left" vertical="center" indent="1"/>
    </xf>
    <xf numFmtId="0" fontId="24" fillId="33" borderId="13" xfId="48" applyFont="1" applyFill="1" applyBorder="1" applyAlignment="1">
      <alignment horizontal="left" vertical="center" indent="4"/>
    </xf>
    <xf numFmtId="0" fontId="25" fillId="0" borderId="13" xfId="48" applyFont="1" applyBorder="1" applyAlignment="1">
      <alignment horizontal="center" vertical="center"/>
    </xf>
    <xf numFmtId="4" fontId="29" fillId="0" borderId="0" xfId="49" applyNumberFormat="1" applyFont="1" applyAlignment="1">
      <alignment horizontal="center" vertical="center"/>
    </xf>
    <xf numFmtId="0" fontId="23" fillId="37" borderId="0" xfId="48" applyFont="1" applyFill="1" applyAlignment="1">
      <alignment horizontal="justify" vertical="top" wrapText="1"/>
    </xf>
    <xf numFmtId="0" fontId="23" fillId="37" borderId="0" xfId="0" applyFont="1" applyFill="1" applyAlignment="1">
      <alignment horizontal="justify" vertical="top" wrapText="1"/>
    </xf>
    <xf numFmtId="0" fontId="24" fillId="33" borderId="13" xfId="48" applyFont="1" applyFill="1" applyBorder="1" applyAlignment="1">
      <alignment horizontal="left" vertical="center" indent="1"/>
    </xf>
    <xf numFmtId="4" fontId="28" fillId="33" borderId="0" xfId="49" applyNumberFormat="1" applyFont="1" applyFill="1" applyAlignment="1">
      <alignment horizontal="center" vertical="top"/>
    </xf>
    <xf numFmtId="4" fontId="23" fillId="0" borderId="0" xfId="49" applyNumberFormat="1" applyFont="1" applyAlignment="1">
      <alignment horizontal="left" vertical="top"/>
    </xf>
    <xf numFmtId="4" fontId="23" fillId="0" borderId="0" xfId="49" applyNumberFormat="1" applyFont="1" applyAlignment="1">
      <alignment horizontal="left" vertical="center"/>
    </xf>
    <xf numFmtId="0" fontId="30" fillId="0" borderId="0" xfId="48" applyFont="1" applyAlignment="1">
      <alignment horizontal="left" vertical="top" wrapText="1"/>
    </xf>
    <xf numFmtId="0" fontId="24" fillId="0" borderId="0" xfId="48" applyFont="1" applyFill="1" applyAlignment="1">
      <alignment horizontal="justify" vertical="center" wrapText="1"/>
    </xf>
    <xf numFmtId="0" fontId="23" fillId="0" borderId="13" xfId="0" applyFont="1" applyFill="1" applyBorder="1" applyAlignment="1">
      <alignment horizontal="center" vertical="center"/>
    </xf>
    <xf numFmtId="0" fontId="22" fillId="0" borderId="14" xfId="48" applyFont="1" applyBorder="1" applyAlignment="1">
      <alignment horizontal="left" vertical="center" wrapText="1"/>
    </xf>
    <xf numFmtId="0" fontId="22" fillId="0" borderId="15" xfId="48" applyFont="1" applyBorder="1" applyAlignment="1">
      <alignment horizontal="left" vertical="center" wrapText="1"/>
    </xf>
    <xf numFmtId="0" fontId="22" fillId="0" borderId="16" xfId="48" applyFont="1" applyBorder="1" applyAlignment="1">
      <alignment horizontal="left" vertical="center" wrapText="1"/>
    </xf>
    <xf numFmtId="0" fontId="22" fillId="0" borderId="10" xfId="48" applyFont="1" applyBorder="1" applyAlignment="1">
      <alignment horizontal="center" vertical="center" shrinkToFit="1"/>
    </xf>
    <xf numFmtId="0" fontId="22" fillId="0" borderId="11" xfId="48" applyFont="1" applyBorder="1" applyAlignment="1">
      <alignment horizontal="center" vertical="center" shrinkToFit="1"/>
    </xf>
    <xf numFmtId="0" fontId="40" fillId="0" borderId="10" xfId="48" applyFont="1" applyFill="1" applyBorder="1" applyAlignment="1">
      <alignment horizontal="justify" vertical="top" wrapText="1"/>
    </xf>
    <xf numFmtId="0" fontId="40" fillId="0" borderId="12" xfId="48" applyFont="1" applyFill="1" applyBorder="1" applyAlignment="1">
      <alignment horizontal="justify" vertical="top" wrapText="1"/>
    </xf>
    <xf numFmtId="0" fontId="40" fillId="0" borderId="11" xfId="48" applyFont="1" applyFill="1" applyBorder="1" applyAlignment="1">
      <alignment horizontal="justify" vertical="top" wrapText="1"/>
    </xf>
    <xf numFmtId="0" fontId="22" fillId="0" borderId="13" xfId="48" applyFont="1" applyBorder="1" applyAlignment="1">
      <alignment horizontal="left" vertical="top" wrapText="1"/>
    </xf>
    <xf numFmtId="0" fontId="22" fillId="0" borderId="10" xfId="48" applyFont="1" applyBorder="1" applyAlignment="1">
      <alignment horizontal="left" vertical="center" wrapText="1"/>
    </xf>
    <xf numFmtId="0" fontId="22" fillId="0" borderId="12" xfId="48" applyFont="1" applyBorder="1" applyAlignment="1">
      <alignment horizontal="left" vertical="center" wrapText="1"/>
    </xf>
    <xf numFmtId="0" fontId="22" fillId="0" borderId="11" xfId="48" applyFont="1" applyBorder="1" applyAlignment="1">
      <alignment horizontal="left" vertical="center" wrapText="1"/>
    </xf>
    <xf numFmtId="0" fontId="22" fillId="0" borderId="13" xfId="48" applyFont="1" applyFill="1" applyBorder="1" applyAlignment="1">
      <alignment horizontal="center" vertical="center" wrapText="1"/>
    </xf>
    <xf numFmtId="49" fontId="23" fillId="0" borderId="13" xfId="48" applyNumberFormat="1" applyFont="1" applyBorder="1" applyAlignment="1">
      <alignment horizontal="justify" vertical="top" wrapText="1"/>
    </xf>
    <xf numFmtId="0" fontId="23" fillId="0" borderId="13" xfId="48" applyFont="1" applyBorder="1" applyAlignment="1">
      <alignment horizontal="justify" vertical="top" wrapText="1"/>
    </xf>
    <xf numFmtId="0" fontId="22" fillId="33" borderId="13" xfId="48" applyFont="1" applyFill="1" applyBorder="1" applyAlignment="1">
      <alignment horizontal="left" vertical="center" wrapText="1"/>
    </xf>
    <xf numFmtId="0" fontId="40" fillId="33" borderId="13" xfId="48" applyFont="1" applyFill="1" applyBorder="1" applyAlignment="1">
      <alignment horizontal="left" vertical="top" wrapText="1"/>
    </xf>
    <xf numFmtId="0" fontId="27" fillId="35" borderId="13" xfId="48" applyFont="1" applyFill="1" applyBorder="1" applyAlignment="1">
      <alignment horizontal="center" vertical="top" wrapText="1"/>
    </xf>
    <xf numFmtId="0" fontId="22" fillId="0" borderId="32" xfId="48" applyFont="1" applyBorder="1" applyAlignment="1">
      <alignment horizontal="center" vertical="center" wrapText="1"/>
    </xf>
    <xf numFmtId="0" fontId="22" fillId="0" borderId="14" xfId="48" applyFont="1" applyBorder="1" applyAlignment="1">
      <alignment horizontal="center" vertical="center" wrapText="1"/>
    </xf>
    <xf numFmtId="0" fontId="36" fillId="35" borderId="54" xfId="48" applyFont="1" applyFill="1" applyBorder="1" applyAlignment="1">
      <alignment horizontal="center" vertical="center" wrapText="1"/>
    </xf>
    <xf numFmtId="0" fontId="36" fillId="35" borderId="15" xfId="48" applyFont="1" applyFill="1" applyBorder="1" applyAlignment="1">
      <alignment horizontal="center" vertical="center" wrapText="1"/>
    </xf>
    <xf numFmtId="0" fontId="22" fillId="0" borderId="29" xfId="48" applyFont="1" applyBorder="1" applyAlignment="1">
      <alignment horizontal="center" vertical="center" wrapText="1"/>
    </xf>
    <xf numFmtId="0" fontId="22" fillId="0" borderId="30" xfId="48" applyFont="1" applyBorder="1" applyAlignment="1">
      <alignment horizontal="center" vertical="center" wrapText="1"/>
    </xf>
    <xf numFmtId="0" fontId="22" fillId="0" borderId="33" xfId="48" applyFont="1" applyBorder="1" applyAlignment="1">
      <alignment horizontal="center" vertical="center" wrapText="1"/>
    </xf>
    <xf numFmtId="0" fontId="23" fillId="0" borderId="0" xfId="48" applyFont="1" applyFill="1" applyAlignment="1">
      <alignment horizontal="justify" vertical="top" wrapText="1"/>
    </xf>
    <xf numFmtId="0" fontId="23" fillId="0" borderId="0" xfId="0" applyFont="1" applyFill="1" applyAlignment="1">
      <alignment horizontal="justify" vertical="top" wrapText="1"/>
    </xf>
    <xf numFmtId="0" fontId="31" fillId="0" borderId="10" xfId="48" applyFont="1" applyBorder="1" applyAlignment="1">
      <alignment horizontal="justify" vertical="center" wrapText="1"/>
    </xf>
    <xf numFmtId="0" fontId="31" fillId="0" borderId="12" xfId="48" applyFont="1" applyBorder="1" applyAlignment="1">
      <alignment horizontal="justify" vertical="center" wrapText="1"/>
    </xf>
    <xf numFmtId="0" fontId="31" fillId="0" borderId="11" xfId="48" applyFont="1" applyBorder="1" applyAlignment="1">
      <alignment horizontal="justify" vertical="center" wrapText="1"/>
    </xf>
    <xf numFmtId="0" fontId="23" fillId="0" borderId="0" xfId="48" applyFont="1" applyFill="1" applyAlignment="1">
      <alignment horizontal="left" vertical="center" wrapText="1"/>
    </xf>
    <xf numFmtId="0" fontId="47" fillId="0" borderId="0" xfId="48" applyFont="1" applyAlignment="1">
      <alignment horizontal="left" vertical="center" wrapText="1" indent="4"/>
    </xf>
    <xf numFmtId="0" fontId="47" fillId="0" borderId="0" xfId="48" applyFont="1" applyAlignment="1">
      <alignment horizontal="left" vertical="center" indent="4"/>
    </xf>
  </cellXfs>
  <cellStyles count="5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Moneda" xfId="47" builtinId="4"/>
    <cellStyle name="Neutral" xfId="8" builtinId="28" customBuiltin="1"/>
    <cellStyle name="Normal" xfId="0" builtinId="0"/>
    <cellStyle name="Normal 10 3" xfId="48"/>
    <cellStyle name="Normal 10 3 2" xfId="50"/>
    <cellStyle name="Normal 2" xfId="43"/>
    <cellStyle name="Normal 3" xfId="44"/>
    <cellStyle name="Normal 5 3" xfId="49"/>
    <cellStyle name="Notas" xfId="15" builtinId="10" customBuiltin="1"/>
    <cellStyle name="Porcentaje" xfId="42" builtinId="5"/>
    <cellStyle name="Porcentaje 2" xfId="45"/>
    <cellStyle name="Porcentaje 3 2" xfId="51"/>
    <cellStyle name="Porcentual 2" xfId="46"/>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2">
    <dxf>
      <font>
        <strike val="0"/>
        <color auto="1"/>
      </font>
      <fill>
        <patternFill>
          <bgColor rgb="FFFF0000"/>
        </patternFill>
      </fill>
    </dxf>
    <dxf>
      <font>
        <strike val="0"/>
      </font>
      <fill>
        <patternFill>
          <bgColor rgb="FF66FF66"/>
        </patternFill>
      </fill>
    </dxf>
  </dxfs>
  <tableStyles count="0" defaultTableStyle="TableStyleMedium9" defaultPivotStyle="PivotStyleLight16"/>
  <colors>
    <mruColors>
      <color rgb="FF99FF99"/>
      <color rgb="FFFFFFCC"/>
      <color rgb="FF00FFFF"/>
      <color rgb="FF66FFFF"/>
      <color rgb="FFD8E4BC"/>
      <color rgb="FF66FF66"/>
      <color rgb="FFCCFFFF"/>
      <color rgb="FFF2DC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calcChain" Target="calcChain.xml"/><Relationship Id="rId5" Type="http://schemas.openxmlformats.org/officeDocument/2006/relationships/externalLink" Target="externalLinks/externalLink3.xml"/><Relationship Id="rId10" Type="http://schemas.openxmlformats.org/officeDocument/2006/relationships/sharedStrings" Target="sharedStrings.xml"/><Relationship Id="rId4" Type="http://schemas.openxmlformats.org/officeDocument/2006/relationships/externalLink" Target="externalLinks/externalLink2.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AE48046\16%20EFECTIVOS%20PRODUCTIVOS%20HM.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0.64\Luis\Users\Luis\AppData\Local\Microsoft\Windows\INetCache\Content.Outlook\58CJA580\569%20-%20POM%202016%20(V1)-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AAAAA%20ARCHIVOS\AAAAA%20TRABAJO\AAAA%20CONSULTORIA\HORTOFRUT&#205;COLA%20M&#201;NDEZ\PROGRAMA%20OPERATIVO%202001-2005\PROGRAMA%20OPERATIVO%202001-2005%20M&#201;NDEZ.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ortatil_4\c_de_puente\AAAAA%20ARCHIVOS\AAAAA%20TRABAJO\AAAA%20CONSULTORIA\AGROMED\PROGRAMA%20OPERATIVO%201999%20-%202003%20AGROMED\PROGRAMA%20OPERATIVO%202000%20AGROMED\APORTAC%20SOCIOS%20PO2000%20AGROM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A:\AAAAA%20ARCHIVOS\AAAAA%20TRABAJO\AAAA%20CONSULTORIA\ACTIVAS\838%20-%20PRODUCTORES%20DE%20MAZARR&#211;N\PROGRAMA%20OPERATIVO%202002%20-%202006\P.O.%202002%20PROMACO\PO%20ADAPTADO%20OM%20PROMACO.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F. PVOS. POR SOCIO"/>
      <sheetName val="CALC. VOL. PROD."/>
      <sheetName val="SUP. CULTIVO SOC Y PTO"/>
      <sheetName val="RES EF PVOS Y SOC"/>
      <sheetName val="ESTUDIO REPARTO ACC"/>
      <sheetName val="RESUM. EFEC. PVOS."/>
      <sheetName val="prosoc.txt"/>
      <sheetName val="CÓDIGOS PTOS."/>
      <sheetName val="CAPITAL SOCIAL"/>
    </sheetNames>
    <sheetDataSet>
      <sheetData sheetId="0">
        <row r="41">
          <cell r="G41">
            <v>13.525925000000001</v>
          </cell>
        </row>
        <row r="91">
          <cell r="G91">
            <v>7.5789750000000007</v>
          </cell>
        </row>
        <row r="141">
          <cell r="G141">
            <v>0.99754999999999994</v>
          </cell>
        </row>
        <row r="191">
          <cell r="G191">
            <v>1.4000000000000001</v>
          </cell>
        </row>
        <row r="241">
          <cell r="G241">
            <v>71.703950000000006</v>
          </cell>
        </row>
        <row r="291">
          <cell r="G291">
            <v>10.092499999999999</v>
          </cell>
        </row>
      </sheetData>
      <sheetData sheetId="1"/>
      <sheetData sheetId="2"/>
      <sheetData sheetId="3"/>
      <sheetData sheetId="4"/>
      <sheetData sheetId="5"/>
      <sheetData sheetId="6"/>
      <sheetData sheetId="7"/>
      <sheetData sheetId="8"/>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ADRO M-A-AC"/>
      <sheetName val="TABLA MNC"/>
      <sheetName val="DATOS"/>
      <sheetName val="MASTER HOJA"/>
      <sheetName val="MASTER CERTIFICADO"/>
      <sheetName val="1. IDENTIF."/>
      <sheetName val="2.1 POM 2016"/>
      <sheetName val="DG VPC FO 2016"/>
      <sheetName val="2.2 POM 2016"/>
      <sheetName val="3. MNC PO 2016"/>
      <sheetName val="4. APLIF. FO"/>
      <sheetName val="5. GESTIÓN FO"/>
      <sheetName val="6. APORT. SOC. FO"/>
      <sheetName val="7. IDENT. BENEF."/>
    </sheetNames>
    <sheetDataSet>
      <sheetData sheetId="0" refreshError="1"/>
      <sheetData sheetId="1" refreshError="1"/>
      <sheetData sheetId="2">
        <row r="2">
          <cell r="D2" t="str">
            <v>PROGRAMA OPERATIVO MODIFICADO 2016</v>
          </cell>
        </row>
        <row r="3">
          <cell r="D3">
            <v>2016</v>
          </cell>
        </row>
      </sheetData>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SE VPC PO 2002"/>
      <sheetName val="ANEXO I VPC"/>
      <sheetName val="CALC. VOL. PROD."/>
      <sheetName val="PO 2001-2005"/>
      <sheetName val="ADELANTO PO  2001"/>
      <sheetName val="ADELANTO PO  2001 (NOV)"/>
      <sheetName val="FIN. FO 2002 "/>
      <sheetName val="PO 2002 + TRIM"/>
      <sheetName val="APORTAC. SOCIOS + ASIENTOS"/>
      <sheetName val="Hoja1"/>
      <sheetName val="ICR"/>
      <sheetName val="HOJA DATOS"/>
      <sheetName val="CUMPL. OBJET."/>
      <sheetName val="EST ECO"/>
      <sheetName val="Hoja2"/>
      <sheetName val="ADELANTO PO "/>
    </sheetNames>
    <sheetDataSet>
      <sheetData sheetId="0"/>
      <sheetData sheetId="1"/>
      <sheetData sheetId="2" refreshError="1"/>
      <sheetData sheetId="3" refreshError="1"/>
      <sheetData sheetId="4" refreshError="1"/>
      <sheetData sheetId="5" refreshError="1"/>
      <sheetData sheetId="6" refreshError="1"/>
      <sheetData sheetId="7"/>
      <sheetData sheetId="8" refreshError="1"/>
      <sheetData sheetId="9"/>
      <sheetData sheetId="10" refreshError="1"/>
      <sheetData sheetId="11" refreshError="1"/>
      <sheetData sheetId="12" refreshError="1"/>
      <sheetData sheetId="13" refreshError="1"/>
      <sheetData sheetId="14" refreshError="1"/>
      <sheetData sheetId="15"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PORT. SOC. FO 2000"/>
    </sheetNames>
    <sheetDataSet>
      <sheetData sheetId="0">
        <row r="51">
          <cell r="B51">
            <v>137036707</v>
          </cell>
        </row>
      </sheetData>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TÁLOGO ACCIONES"/>
      <sheetName val="PO 2002-2006 + TRIM ADAPT."/>
    </sheetNames>
    <sheetDataSet>
      <sheetData sheetId="0" refreshError="1"/>
      <sheetData sheetId="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2"/>
  <sheetViews>
    <sheetView showGridLines="0" topLeftCell="A74" zoomScale="98" zoomScaleNormal="98" zoomScaleSheetLayoutView="160" workbookViewId="0">
      <selection activeCell="I2" sqref="I2"/>
    </sheetView>
  </sheetViews>
  <sheetFormatPr baseColWidth="10" defaultColWidth="9" defaultRowHeight="14.25" x14ac:dyDescent="0.2"/>
  <cols>
    <col min="1" max="1" width="8.7109375" style="1" customWidth="1"/>
    <col min="2" max="2" width="14.85546875" style="1" customWidth="1"/>
    <col min="3" max="3" width="15.42578125" style="1" customWidth="1"/>
    <col min="4" max="4" width="16.42578125" style="1" customWidth="1"/>
    <col min="5" max="5" width="19" style="1" customWidth="1"/>
    <col min="6" max="7" width="18.7109375" style="1" customWidth="1"/>
    <col min="8" max="8" width="3.42578125" style="1" customWidth="1"/>
    <col min="9" max="9" width="86.5703125" style="2" customWidth="1"/>
    <col min="10" max="10" width="46.85546875" style="3" customWidth="1"/>
    <col min="11" max="11" width="13.5703125" style="3" bestFit="1" customWidth="1"/>
    <col min="12" max="95" width="11.42578125" style="3" customWidth="1"/>
    <col min="96" max="96" width="6.42578125" style="3" customWidth="1"/>
    <col min="97" max="97" width="13.42578125" style="3" customWidth="1"/>
    <col min="98" max="98" width="9" style="3"/>
    <col min="99" max="99" width="6.42578125" style="3" customWidth="1"/>
    <col min="100" max="100" width="13.42578125" style="3" customWidth="1"/>
    <col min="101" max="101" width="9" style="3" customWidth="1"/>
    <col min="102" max="102" width="21.5703125" style="3" customWidth="1"/>
    <col min="103" max="104" width="19" style="3" customWidth="1"/>
    <col min="105" max="105" width="20.28515625" style="3" customWidth="1"/>
    <col min="106" max="106" width="13" style="3" bestFit="1" customWidth="1"/>
    <col min="107" max="107" width="11.42578125" style="3" customWidth="1"/>
    <col min="108" max="108" width="20.28515625" style="3" customWidth="1"/>
    <col min="109" max="109" width="13.85546875" style="3" customWidth="1"/>
    <col min="110" max="351" width="11.42578125" style="3" customWidth="1"/>
    <col min="352" max="352" width="6.42578125" style="3" customWidth="1"/>
    <col min="353" max="353" width="13.42578125" style="3" customWidth="1"/>
    <col min="354" max="354" width="9" style="3"/>
    <col min="355" max="355" width="6.42578125" style="3" customWidth="1"/>
    <col min="356" max="356" width="13.42578125" style="3" customWidth="1"/>
    <col min="357" max="357" width="9" style="3" customWidth="1"/>
    <col min="358" max="358" width="21.5703125" style="3" customWidth="1"/>
    <col min="359" max="360" width="19" style="3" customWidth="1"/>
    <col min="361" max="361" width="20.28515625" style="3" customWidth="1"/>
    <col min="362" max="362" width="13" style="3" bestFit="1" customWidth="1"/>
    <col min="363" max="363" width="11.42578125" style="3" customWidth="1"/>
    <col min="364" max="364" width="20.28515625" style="3" customWidth="1"/>
    <col min="365" max="365" width="13.85546875" style="3" customWidth="1"/>
    <col min="366" max="607" width="11.42578125" style="3" customWidth="1"/>
    <col min="608" max="608" width="6.42578125" style="3" customWidth="1"/>
    <col min="609" max="609" width="13.42578125" style="3" customWidth="1"/>
    <col min="610" max="610" width="9" style="3"/>
    <col min="611" max="611" width="6.42578125" style="3" customWidth="1"/>
    <col min="612" max="612" width="13.42578125" style="3" customWidth="1"/>
    <col min="613" max="613" width="9" style="3" customWidth="1"/>
    <col min="614" max="614" width="21.5703125" style="3" customWidth="1"/>
    <col min="615" max="616" width="19" style="3" customWidth="1"/>
    <col min="617" max="617" width="20.28515625" style="3" customWidth="1"/>
    <col min="618" max="618" width="13" style="3" bestFit="1" customWidth="1"/>
    <col min="619" max="619" width="11.42578125" style="3" customWidth="1"/>
    <col min="620" max="620" width="20.28515625" style="3" customWidth="1"/>
    <col min="621" max="621" width="13.85546875" style="3" customWidth="1"/>
    <col min="622" max="863" width="11.42578125" style="3" customWidth="1"/>
    <col min="864" max="864" width="6.42578125" style="3" customWidth="1"/>
    <col min="865" max="865" width="13.42578125" style="3" customWidth="1"/>
    <col min="866" max="866" width="9" style="3"/>
    <col min="867" max="867" width="6.42578125" style="3" customWidth="1"/>
    <col min="868" max="868" width="13.42578125" style="3" customWidth="1"/>
    <col min="869" max="869" width="9" style="3" customWidth="1"/>
    <col min="870" max="870" width="21.5703125" style="3" customWidth="1"/>
    <col min="871" max="872" width="19" style="3" customWidth="1"/>
    <col min="873" max="873" width="20.28515625" style="3" customWidth="1"/>
    <col min="874" max="874" width="13" style="3" bestFit="1" customWidth="1"/>
    <col min="875" max="875" width="11.42578125" style="3" customWidth="1"/>
    <col min="876" max="876" width="20.28515625" style="3" customWidth="1"/>
    <col min="877" max="877" width="13.85546875" style="3" customWidth="1"/>
    <col min="878" max="1119" width="11.42578125" style="3" customWidth="1"/>
    <col min="1120" max="1120" width="6.42578125" style="3" customWidth="1"/>
    <col min="1121" max="1121" width="13.42578125" style="3" customWidth="1"/>
    <col min="1122" max="1122" width="9" style="3"/>
    <col min="1123" max="1123" width="6.42578125" style="3" customWidth="1"/>
    <col min="1124" max="1124" width="13.42578125" style="3" customWidth="1"/>
    <col min="1125" max="1125" width="9" style="3" customWidth="1"/>
    <col min="1126" max="1126" width="21.5703125" style="3" customWidth="1"/>
    <col min="1127" max="1128" width="19" style="3" customWidth="1"/>
    <col min="1129" max="1129" width="20.28515625" style="3" customWidth="1"/>
    <col min="1130" max="1130" width="13" style="3" bestFit="1" customWidth="1"/>
    <col min="1131" max="1131" width="11.42578125" style="3" customWidth="1"/>
    <col min="1132" max="1132" width="20.28515625" style="3" customWidth="1"/>
    <col min="1133" max="1133" width="13.85546875" style="3" customWidth="1"/>
    <col min="1134" max="1375" width="11.42578125" style="3" customWidth="1"/>
    <col min="1376" max="1376" width="6.42578125" style="3" customWidth="1"/>
    <col min="1377" max="1377" width="13.42578125" style="3" customWidth="1"/>
    <col min="1378" max="1378" width="9" style="3"/>
    <col min="1379" max="1379" width="6.42578125" style="3" customWidth="1"/>
    <col min="1380" max="1380" width="13.42578125" style="3" customWidth="1"/>
    <col min="1381" max="1381" width="9" style="3" customWidth="1"/>
    <col min="1382" max="1382" width="21.5703125" style="3" customWidth="1"/>
    <col min="1383" max="1384" width="19" style="3" customWidth="1"/>
    <col min="1385" max="1385" width="20.28515625" style="3" customWidth="1"/>
    <col min="1386" max="1386" width="13" style="3" bestFit="1" customWidth="1"/>
    <col min="1387" max="1387" width="11.42578125" style="3" customWidth="1"/>
    <col min="1388" max="1388" width="20.28515625" style="3" customWidth="1"/>
    <col min="1389" max="1389" width="13.85546875" style="3" customWidth="1"/>
    <col min="1390" max="1631" width="11.42578125" style="3" customWidth="1"/>
    <col min="1632" max="1632" width="6.42578125" style="3" customWidth="1"/>
    <col min="1633" max="1633" width="13.42578125" style="3" customWidth="1"/>
    <col min="1634" max="1634" width="9" style="3"/>
    <col min="1635" max="1635" width="6.42578125" style="3" customWidth="1"/>
    <col min="1636" max="1636" width="13.42578125" style="3" customWidth="1"/>
    <col min="1637" max="1637" width="9" style="3" customWidth="1"/>
    <col min="1638" max="1638" width="21.5703125" style="3" customWidth="1"/>
    <col min="1639" max="1640" width="19" style="3" customWidth="1"/>
    <col min="1641" max="1641" width="20.28515625" style="3" customWidth="1"/>
    <col min="1642" max="1642" width="13" style="3" bestFit="1" customWidth="1"/>
    <col min="1643" max="1643" width="11.42578125" style="3" customWidth="1"/>
    <col min="1644" max="1644" width="20.28515625" style="3" customWidth="1"/>
    <col min="1645" max="1645" width="13.85546875" style="3" customWidth="1"/>
    <col min="1646" max="1887" width="11.42578125" style="3" customWidth="1"/>
    <col min="1888" max="1888" width="6.42578125" style="3" customWidth="1"/>
    <col min="1889" max="1889" width="13.42578125" style="3" customWidth="1"/>
    <col min="1890" max="1890" width="9" style="3"/>
    <col min="1891" max="1891" width="6.42578125" style="3" customWidth="1"/>
    <col min="1892" max="1892" width="13.42578125" style="3" customWidth="1"/>
    <col min="1893" max="1893" width="9" style="3" customWidth="1"/>
    <col min="1894" max="1894" width="21.5703125" style="3" customWidth="1"/>
    <col min="1895" max="1896" width="19" style="3" customWidth="1"/>
    <col min="1897" max="1897" width="20.28515625" style="3" customWidth="1"/>
    <col min="1898" max="1898" width="13" style="3" bestFit="1" customWidth="1"/>
    <col min="1899" max="1899" width="11.42578125" style="3" customWidth="1"/>
    <col min="1900" max="1900" width="20.28515625" style="3" customWidth="1"/>
    <col min="1901" max="1901" width="13.85546875" style="3" customWidth="1"/>
    <col min="1902" max="2143" width="11.42578125" style="3" customWidth="1"/>
    <col min="2144" max="2144" width="6.42578125" style="3" customWidth="1"/>
    <col min="2145" max="2145" width="13.42578125" style="3" customWidth="1"/>
    <col min="2146" max="2146" width="9" style="3"/>
    <col min="2147" max="2147" width="6.42578125" style="3" customWidth="1"/>
    <col min="2148" max="2148" width="13.42578125" style="3" customWidth="1"/>
    <col min="2149" max="2149" width="9" style="3" customWidth="1"/>
    <col min="2150" max="2150" width="21.5703125" style="3" customWidth="1"/>
    <col min="2151" max="2152" width="19" style="3" customWidth="1"/>
    <col min="2153" max="2153" width="20.28515625" style="3" customWidth="1"/>
    <col min="2154" max="2154" width="13" style="3" bestFit="1" customWidth="1"/>
    <col min="2155" max="2155" width="11.42578125" style="3" customWidth="1"/>
    <col min="2156" max="2156" width="20.28515625" style="3" customWidth="1"/>
    <col min="2157" max="2157" width="13.85546875" style="3" customWidth="1"/>
    <col min="2158" max="2399" width="11.42578125" style="3" customWidth="1"/>
    <col min="2400" max="2400" width="6.42578125" style="3" customWidth="1"/>
    <col min="2401" max="2401" width="13.42578125" style="3" customWidth="1"/>
    <col min="2402" max="2402" width="9" style="3"/>
    <col min="2403" max="2403" width="6.42578125" style="3" customWidth="1"/>
    <col min="2404" max="2404" width="13.42578125" style="3" customWidth="1"/>
    <col min="2405" max="2405" width="9" style="3" customWidth="1"/>
    <col min="2406" max="2406" width="21.5703125" style="3" customWidth="1"/>
    <col min="2407" max="2408" width="19" style="3" customWidth="1"/>
    <col min="2409" max="2409" width="20.28515625" style="3" customWidth="1"/>
    <col min="2410" max="2410" width="13" style="3" bestFit="1" customWidth="1"/>
    <col min="2411" max="2411" width="11.42578125" style="3" customWidth="1"/>
    <col min="2412" max="2412" width="20.28515625" style="3" customWidth="1"/>
    <col min="2413" max="2413" width="13.85546875" style="3" customWidth="1"/>
    <col min="2414" max="2655" width="11.42578125" style="3" customWidth="1"/>
    <col min="2656" max="2656" width="6.42578125" style="3" customWidth="1"/>
    <col min="2657" max="2657" width="13.42578125" style="3" customWidth="1"/>
    <col min="2658" max="2658" width="9" style="3"/>
    <col min="2659" max="2659" width="6.42578125" style="3" customWidth="1"/>
    <col min="2660" max="2660" width="13.42578125" style="3" customWidth="1"/>
    <col min="2661" max="2661" width="9" style="3" customWidth="1"/>
    <col min="2662" max="2662" width="21.5703125" style="3" customWidth="1"/>
    <col min="2663" max="2664" width="19" style="3" customWidth="1"/>
    <col min="2665" max="2665" width="20.28515625" style="3" customWidth="1"/>
    <col min="2666" max="2666" width="13" style="3" bestFit="1" customWidth="1"/>
    <col min="2667" max="2667" width="11.42578125" style="3" customWidth="1"/>
    <col min="2668" max="2668" width="20.28515625" style="3" customWidth="1"/>
    <col min="2669" max="2669" width="13.85546875" style="3" customWidth="1"/>
    <col min="2670" max="2911" width="11.42578125" style="3" customWidth="1"/>
    <col min="2912" max="2912" width="6.42578125" style="3" customWidth="1"/>
    <col min="2913" max="2913" width="13.42578125" style="3" customWidth="1"/>
    <col min="2914" max="2914" width="9" style="3"/>
    <col min="2915" max="2915" width="6.42578125" style="3" customWidth="1"/>
    <col min="2916" max="2916" width="13.42578125" style="3" customWidth="1"/>
    <col min="2917" max="2917" width="9" style="3" customWidth="1"/>
    <col min="2918" max="2918" width="21.5703125" style="3" customWidth="1"/>
    <col min="2919" max="2920" width="19" style="3" customWidth="1"/>
    <col min="2921" max="2921" width="20.28515625" style="3" customWidth="1"/>
    <col min="2922" max="2922" width="13" style="3" bestFit="1" customWidth="1"/>
    <col min="2923" max="2923" width="11.42578125" style="3" customWidth="1"/>
    <col min="2924" max="2924" width="20.28515625" style="3" customWidth="1"/>
    <col min="2925" max="2925" width="13.85546875" style="3" customWidth="1"/>
    <col min="2926" max="3167" width="11.42578125" style="3" customWidth="1"/>
    <col min="3168" max="3168" width="6.42578125" style="3" customWidth="1"/>
    <col min="3169" max="3169" width="13.42578125" style="3" customWidth="1"/>
    <col min="3170" max="3170" width="9" style="3"/>
    <col min="3171" max="3171" width="6.42578125" style="3" customWidth="1"/>
    <col min="3172" max="3172" width="13.42578125" style="3" customWidth="1"/>
    <col min="3173" max="3173" width="9" style="3" customWidth="1"/>
    <col min="3174" max="3174" width="21.5703125" style="3" customWidth="1"/>
    <col min="3175" max="3176" width="19" style="3" customWidth="1"/>
    <col min="3177" max="3177" width="20.28515625" style="3" customWidth="1"/>
    <col min="3178" max="3178" width="13" style="3" bestFit="1" customWidth="1"/>
    <col min="3179" max="3179" width="11.42578125" style="3" customWidth="1"/>
    <col min="3180" max="3180" width="20.28515625" style="3" customWidth="1"/>
    <col min="3181" max="3181" width="13.85546875" style="3" customWidth="1"/>
    <col min="3182" max="3423" width="11.42578125" style="3" customWidth="1"/>
    <col min="3424" max="3424" width="6.42578125" style="3" customWidth="1"/>
    <col min="3425" max="3425" width="13.42578125" style="3" customWidth="1"/>
    <col min="3426" max="3426" width="9" style="3"/>
    <col min="3427" max="3427" width="6.42578125" style="3" customWidth="1"/>
    <col min="3428" max="3428" width="13.42578125" style="3" customWidth="1"/>
    <col min="3429" max="3429" width="9" style="3" customWidth="1"/>
    <col min="3430" max="3430" width="21.5703125" style="3" customWidth="1"/>
    <col min="3431" max="3432" width="19" style="3" customWidth="1"/>
    <col min="3433" max="3433" width="20.28515625" style="3" customWidth="1"/>
    <col min="3434" max="3434" width="13" style="3" bestFit="1" customWidth="1"/>
    <col min="3435" max="3435" width="11.42578125" style="3" customWidth="1"/>
    <col min="3436" max="3436" width="20.28515625" style="3" customWidth="1"/>
    <col min="3437" max="3437" width="13.85546875" style="3" customWidth="1"/>
    <col min="3438" max="3679" width="11.42578125" style="3" customWidth="1"/>
    <col min="3680" max="3680" width="6.42578125" style="3" customWidth="1"/>
    <col min="3681" max="3681" width="13.42578125" style="3" customWidth="1"/>
    <col min="3682" max="3682" width="9" style="3"/>
    <col min="3683" max="3683" width="6.42578125" style="3" customWidth="1"/>
    <col min="3684" max="3684" width="13.42578125" style="3" customWidth="1"/>
    <col min="3685" max="3685" width="9" style="3" customWidth="1"/>
    <col min="3686" max="3686" width="21.5703125" style="3" customWidth="1"/>
    <col min="3687" max="3688" width="19" style="3" customWidth="1"/>
    <col min="3689" max="3689" width="20.28515625" style="3" customWidth="1"/>
    <col min="3690" max="3690" width="13" style="3" bestFit="1" customWidth="1"/>
    <col min="3691" max="3691" width="11.42578125" style="3" customWidth="1"/>
    <col min="3692" max="3692" width="20.28515625" style="3" customWidth="1"/>
    <col min="3693" max="3693" width="13.85546875" style="3" customWidth="1"/>
    <col min="3694" max="3935" width="11.42578125" style="3" customWidth="1"/>
    <col min="3936" max="3936" width="6.42578125" style="3" customWidth="1"/>
    <col min="3937" max="3937" width="13.42578125" style="3" customWidth="1"/>
    <col min="3938" max="3938" width="9" style="3"/>
    <col min="3939" max="3939" width="6.42578125" style="3" customWidth="1"/>
    <col min="3940" max="3940" width="13.42578125" style="3" customWidth="1"/>
    <col min="3941" max="3941" width="9" style="3" customWidth="1"/>
    <col min="3942" max="3942" width="21.5703125" style="3" customWidth="1"/>
    <col min="3943" max="3944" width="19" style="3" customWidth="1"/>
    <col min="3945" max="3945" width="20.28515625" style="3" customWidth="1"/>
    <col min="3946" max="3946" width="13" style="3" bestFit="1" customWidth="1"/>
    <col min="3947" max="3947" width="11.42578125" style="3" customWidth="1"/>
    <col min="3948" max="3948" width="20.28515625" style="3" customWidth="1"/>
    <col min="3949" max="3949" width="13.85546875" style="3" customWidth="1"/>
    <col min="3950" max="4191" width="11.42578125" style="3" customWidth="1"/>
    <col min="4192" max="4192" width="6.42578125" style="3" customWidth="1"/>
    <col min="4193" max="4193" width="13.42578125" style="3" customWidth="1"/>
    <col min="4194" max="4194" width="9" style="3"/>
    <col min="4195" max="4195" width="6.42578125" style="3" customWidth="1"/>
    <col min="4196" max="4196" width="13.42578125" style="3" customWidth="1"/>
    <col min="4197" max="4197" width="9" style="3" customWidth="1"/>
    <col min="4198" max="4198" width="21.5703125" style="3" customWidth="1"/>
    <col min="4199" max="4200" width="19" style="3" customWidth="1"/>
    <col min="4201" max="4201" width="20.28515625" style="3" customWidth="1"/>
    <col min="4202" max="4202" width="13" style="3" bestFit="1" customWidth="1"/>
    <col min="4203" max="4203" width="11.42578125" style="3" customWidth="1"/>
    <col min="4204" max="4204" width="20.28515625" style="3" customWidth="1"/>
    <col min="4205" max="4205" width="13.85546875" style="3" customWidth="1"/>
    <col min="4206" max="4447" width="11.42578125" style="3" customWidth="1"/>
    <col min="4448" max="4448" width="6.42578125" style="3" customWidth="1"/>
    <col min="4449" max="4449" width="13.42578125" style="3" customWidth="1"/>
    <col min="4450" max="4450" width="9" style="3"/>
    <col min="4451" max="4451" width="6.42578125" style="3" customWidth="1"/>
    <col min="4452" max="4452" width="13.42578125" style="3" customWidth="1"/>
    <col min="4453" max="4453" width="9" style="3" customWidth="1"/>
    <col min="4454" max="4454" width="21.5703125" style="3" customWidth="1"/>
    <col min="4455" max="4456" width="19" style="3" customWidth="1"/>
    <col min="4457" max="4457" width="20.28515625" style="3" customWidth="1"/>
    <col min="4458" max="4458" width="13" style="3" bestFit="1" customWidth="1"/>
    <col min="4459" max="4459" width="11.42578125" style="3" customWidth="1"/>
    <col min="4460" max="4460" width="20.28515625" style="3" customWidth="1"/>
    <col min="4461" max="4461" width="13.85546875" style="3" customWidth="1"/>
    <col min="4462" max="4703" width="11.42578125" style="3" customWidth="1"/>
    <col min="4704" max="4704" width="6.42578125" style="3" customWidth="1"/>
    <col min="4705" max="4705" width="13.42578125" style="3" customWidth="1"/>
    <col min="4706" max="4706" width="9" style="3"/>
    <col min="4707" max="4707" width="6.42578125" style="3" customWidth="1"/>
    <col min="4708" max="4708" width="13.42578125" style="3" customWidth="1"/>
    <col min="4709" max="4709" width="9" style="3" customWidth="1"/>
    <col min="4710" max="4710" width="21.5703125" style="3" customWidth="1"/>
    <col min="4711" max="4712" width="19" style="3" customWidth="1"/>
    <col min="4713" max="4713" width="20.28515625" style="3" customWidth="1"/>
    <col min="4714" max="4714" width="13" style="3" bestFit="1" customWidth="1"/>
    <col min="4715" max="4715" width="11.42578125" style="3" customWidth="1"/>
    <col min="4716" max="4716" width="20.28515625" style="3" customWidth="1"/>
    <col min="4717" max="4717" width="13.85546875" style="3" customWidth="1"/>
    <col min="4718" max="4959" width="11.42578125" style="3" customWidth="1"/>
    <col min="4960" max="4960" width="6.42578125" style="3" customWidth="1"/>
    <col min="4961" max="4961" width="13.42578125" style="3" customWidth="1"/>
    <col min="4962" max="4962" width="9" style="3"/>
    <col min="4963" max="4963" width="6.42578125" style="3" customWidth="1"/>
    <col min="4964" max="4964" width="13.42578125" style="3" customWidth="1"/>
    <col min="4965" max="4965" width="9" style="3" customWidth="1"/>
    <col min="4966" max="4966" width="21.5703125" style="3" customWidth="1"/>
    <col min="4967" max="4968" width="19" style="3" customWidth="1"/>
    <col min="4969" max="4969" width="20.28515625" style="3" customWidth="1"/>
    <col min="4970" max="4970" width="13" style="3" bestFit="1" customWidth="1"/>
    <col min="4971" max="4971" width="11.42578125" style="3" customWidth="1"/>
    <col min="4972" max="4972" width="20.28515625" style="3" customWidth="1"/>
    <col min="4973" max="4973" width="13.85546875" style="3" customWidth="1"/>
    <col min="4974" max="5215" width="11.42578125" style="3" customWidth="1"/>
    <col min="5216" max="5216" width="6.42578125" style="3" customWidth="1"/>
    <col min="5217" max="5217" width="13.42578125" style="3" customWidth="1"/>
    <col min="5218" max="5218" width="9" style="3"/>
    <col min="5219" max="5219" width="6.42578125" style="3" customWidth="1"/>
    <col min="5220" max="5220" width="13.42578125" style="3" customWidth="1"/>
    <col min="5221" max="5221" width="9" style="3" customWidth="1"/>
    <col min="5222" max="5222" width="21.5703125" style="3" customWidth="1"/>
    <col min="5223" max="5224" width="19" style="3" customWidth="1"/>
    <col min="5225" max="5225" width="20.28515625" style="3" customWidth="1"/>
    <col min="5226" max="5226" width="13" style="3" bestFit="1" customWidth="1"/>
    <col min="5227" max="5227" width="11.42578125" style="3" customWidth="1"/>
    <col min="5228" max="5228" width="20.28515625" style="3" customWidth="1"/>
    <col min="5229" max="5229" width="13.85546875" style="3" customWidth="1"/>
    <col min="5230" max="5471" width="11.42578125" style="3" customWidth="1"/>
    <col min="5472" max="5472" width="6.42578125" style="3" customWidth="1"/>
    <col min="5473" max="5473" width="13.42578125" style="3" customWidth="1"/>
    <col min="5474" max="5474" width="9" style="3"/>
    <col min="5475" max="5475" width="6.42578125" style="3" customWidth="1"/>
    <col min="5476" max="5476" width="13.42578125" style="3" customWidth="1"/>
    <col min="5477" max="5477" width="9" style="3" customWidth="1"/>
    <col min="5478" max="5478" width="21.5703125" style="3" customWidth="1"/>
    <col min="5479" max="5480" width="19" style="3" customWidth="1"/>
    <col min="5481" max="5481" width="20.28515625" style="3" customWidth="1"/>
    <col min="5482" max="5482" width="13" style="3" bestFit="1" customWidth="1"/>
    <col min="5483" max="5483" width="11.42578125" style="3" customWidth="1"/>
    <col min="5484" max="5484" width="20.28515625" style="3" customWidth="1"/>
    <col min="5485" max="5485" width="13.85546875" style="3" customWidth="1"/>
    <col min="5486" max="5727" width="11.42578125" style="3" customWidth="1"/>
    <col min="5728" max="5728" width="6.42578125" style="3" customWidth="1"/>
    <col min="5729" max="5729" width="13.42578125" style="3" customWidth="1"/>
    <col min="5730" max="5730" width="9" style="3"/>
    <col min="5731" max="5731" width="6.42578125" style="3" customWidth="1"/>
    <col min="5732" max="5732" width="13.42578125" style="3" customWidth="1"/>
    <col min="5733" max="5733" width="9" style="3" customWidth="1"/>
    <col min="5734" max="5734" width="21.5703125" style="3" customWidth="1"/>
    <col min="5735" max="5736" width="19" style="3" customWidth="1"/>
    <col min="5737" max="5737" width="20.28515625" style="3" customWidth="1"/>
    <col min="5738" max="5738" width="13" style="3" bestFit="1" customWidth="1"/>
    <col min="5739" max="5739" width="11.42578125" style="3" customWidth="1"/>
    <col min="5740" max="5740" width="20.28515625" style="3" customWidth="1"/>
    <col min="5741" max="5741" width="13.85546875" style="3" customWidth="1"/>
    <col min="5742" max="5983" width="11.42578125" style="3" customWidth="1"/>
    <col min="5984" max="5984" width="6.42578125" style="3" customWidth="1"/>
    <col min="5985" max="5985" width="13.42578125" style="3" customWidth="1"/>
    <col min="5986" max="5986" width="9" style="3"/>
    <col min="5987" max="5987" width="6.42578125" style="3" customWidth="1"/>
    <col min="5988" max="5988" width="13.42578125" style="3" customWidth="1"/>
    <col min="5989" max="5989" width="9" style="3" customWidth="1"/>
    <col min="5990" max="5990" width="21.5703125" style="3" customWidth="1"/>
    <col min="5991" max="5992" width="19" style="3" customWidth="1"/>
    <col min="5993" max="5993" width="20.28515625" style="3" customWidth="1"/>
    <col min="5994" max="5994" width="13" style="3" bestFit="1" customWidth="1"/>
    <col min="5995" max="5995" width="11.42578125" style="3" customWidth="1"/>
    <col min="5996" max="5996" width="20.28515625" style="3" customWidth="1"/>
    <col min="5997" max="5997" width="13.85546875" style="3" customWidth="1"/>
    <col min="5998" max="6239" width="11.42578125" style="3" customWidth="1"/>
    <col min="6240" max="6240" width="6.42578125" style="3" customWidth="1"/>
    <col min="6241" max="6241" width="13.42578125" style="3" customWidth="1"/>
    <col min="6242" max="6242" width="9" style="3"/>
    <col min="6243" max="6243" width="6.42578125" style="3" customWidth="1"/>
    <col min="6244" max="6244" width="13.42578125" style="3" customWidth="1"/>
    <col min="6245" max="6245" width="9" style="3" customWidth="1"/>
    <col min="6246" max="6246" width="21.5703125" style="3" customWidth="1"/>
    <col min="6247" max="6248" width="19" style="3" customWidth="1"/>
    <col min="6249" max="6249" width="20.28515625" style="3" customWidth="1"/>
    <col min="6250" max="6250" width="13" style="3" bestFit="1" customWidth="1"/>
    <col min="6251" max="6251" width="11.42578125" style="3" customWidth="1"/>
    <col min="6252" max="6252" width="20.28515625" style="3" customWidth="1"/>
    <col min="6253" max="6253" width="13.85546875" style="3" customWidth="1"/>
    <col min="6254" max="6495" width="11.42578125" style="3" customWidth="1"/>
    <col min="6496" max="6496" width="6.42578125" style="3" customWidth="1"/>
    <col min="6497" max="6497" width="13.42578125" style="3" customWidth="1"/>
    <col min="6498" max="6498" width="9" style="3"/>
    <col min="6499" max="6499" width="6.42578125" style="3" customWidth="1"/>
    <col min="6500" max="6500" width="13.42578125" style="3" customWidth="1"/>
    <col min="6501" max="6501" width="9" style="3" customWidth="1"/>
    <col min="6502" max="6502" width="21.5703125" style="3" customWidth="1"/>
    <col min="6503" max="6504" width="19" style="3" customWidth="1"/>
    <col min="6505" max="6505" width="20.28515625" style="3" customWidth="1"/>
    <col min="6506" max="6506" width="13" style="3" bestFit="1" customWidth="1"/>
    <col min="6507" max="6507" width="11.42578125" style="3" customWidth="1"/>
    <col min="6508" max="6508" width="20.28515625" style="3" customWidth="1"/>
    <col min="6509" max="6509" width="13.85546875" style="3" customWidth="1"/>
    <col min="6510" max="6751" width="11.42578125" style="3" customWidth="1"/>
    <col min="6752" max="6752" width="6.42578125" style="3" customWidth="1"/>
    <col min="6753" max="6753" width="13.42578125" style="3" customWidth="1"/>
    <col min="6754" max="6754" width="9" style="3"/>
    <col min="6755" max="6755" width="6.42578125" style="3" customWidth="1"/>
    <col min="6756" max="6756" width="13.42578125" style="3" customWidth="1"/>
    <col min="6757" max="6757" width="9" style="3" customWidth="1"/>
    <col min="6758" max="6758" width="21.5703125" style="3" customWidth="1"/>
    <col min="6759" max="6760" width="19" style="3" customWidth="1"/>
    <col min="6761" max="6761" width="20.28515625" style="3" customWidth="1"/>
    <col min="6762" max="6762" width="13" style="3" bestFit="1" customWidth="1"/>
    <col min="6763" max="6763" width="11.42578125" style="3" customWidth="1"/>
    <col min="6764" max="6764" width="20.28515625" style="3" customWidth="1"/>
    <col min="6765" max="6765" width="13.85546875" style="3" customWidth="1"/>
    <col min="6766" max="7007" width="11.42578125" style="3" customWidth="1"/>
    <col min="7008" max="7008" width="6.42578125" style="3" customWidth="1"/>
    <col min="7009" max="7009" width="13.42578125" style="3" customWidth="1"/>
    <col min="7010" max="7010" width="9" style="3"/>
    <col min="7011" max="7011" width="6.42578125" style="3" customWidth="1"/>
    <col min="7012" max="7012" width="13.42578125" style="3" customWidth="1"/>
    <col min="7013" max="7013" width="9" style="3" customWidth="1"/>
    <col min="7014" max="7014" width="21.5703125" style="3" customWidth="1"/>
    <col min="7015" max="7016" width="19" style="3" customWidth="1"/>
    <col min="7017" max="7017" width="20.28515625" style="3" customWidth="1"/>
    <col min="7018" max="7018" width="13" style="3" bestFit="1" customWidth="1"/>
    <col min="7019" max="7019" width="11.42578125" style="3" customWidth="1"/>
    <col min="7020" max="7020" width="20.28515625" style="3" customWidth="1"/>
    <col min="7021" max="7021" width="13.85546875" style="3" customWidth="1"/>
    <col min="7022" max="7263" width="11.42578125" style="3" customWidth="1"/>
    <col min="7264" max="7264" width="6.42578125" style="3" customWidth="1"/>
    <col min="7265" max="7265" width="13.42578125" style="3" customWidth="1"/>
    <col min="7266" max="7266" width="9" style="3"/>
    <col min="7267" max="7267" width="6.42578125" style="3" customWidth="1"/>
    <col min="7268" max="7268" width="13.42578125" style="3" customWidth="1"/>
    <col min="7269" max="7269" width="9" style="3" customWidth="1"/>
    <col min="7270" max="7270" width="21.5703125" style="3" customWidth="1"/>
    <col min="7271" max="7272" width="19" style="3" customWidth="1"/>
    <col min="7273" max="7273" width="20.28515625" style="3" customWidth="1"/>
    <col min="7274" max="7274" width="13" style="3" bestFit="1" customWidth="1"/>
    <col min="7275" max="7275" width="11.42578125" style="3" customWidth="1"/>
    <col min="7276" max="7276" width="20.28515625" style="3" customWidth="1"/>
    <col min="7277" max="7277" width="13.85546875" style="3" customWidth="1"/>
    <col min="7278" max="7519" width="11.42578125" style="3" customWidth="1"/>
    <col min="7520" max="7520" width="6.42578125" style="3" customWidth="1"/>
    <col min="7521" max="7521" width="13.42578125" style="3" customWidth="1"/>
    <col min="7522" max="7522" width="9" style="3"/>
    <col min="7523" max="7523" width="6.42578125" style="3" customWidth="1"/>
    <col min="7524" max="7524" width="13.42578125" style="3" customWidth="1"/>
    <col min="7525" max="7525" width="9" style="3" customWidth="1"/>
    <col min="7526" max="7526" width="21.5703125" style="3" customWidth="1"/>
    <col min="7527" max="7528" width="19" style="3" customWidth="1"/>
    <col min="7529" max="7529" width="20.28515625" style="3" customWidth="1"/>
    <col min="7530" max="7530" width="13" style="3" bestFit="1" customWidth="1"/>
    <col min="7531" max="7531" width="11.42578125" style="3" customWidth="1"/>
    <col min="7532" max="7532" width="20.28515625" style="3" customWidth="1"/>
    <col min="7533" max="7533" width="13.85546875" style="3" customWidth="1"/>
    <col min="7534" max="7775" width="11.42578125" style="3" customWidth="1"/>
    <col min="7776" max="7776" width="6.42578125" style="3" customWidth="1"/>
    <col min="7777" max="7777" width="13.42578125" style="3" customWidth="1"/>
    <col min="7778" max="7778" width="9" style="3"/>
    <col min="7779" max="7779" width="6.42578125" style="3" customWidth="1"/>
    <col min="7780" max="7780" width="13.42578125" style="3" customWidth="1"/>
    <col min="7781" max="7781" width="9" style="3" customWidth="1"/>
    <col min="7782" max="7782" width="21.5703125" style="3" customWidth="1"/>
    <col min="7783" max="7784" width="19" style="3" customWidth="1"/>
    <col min="7785" max="7785" width="20.28515625" style="3" customWidth="1"/>
    <col min="7786" max="7786" width="13" style="3" bestFit="1" customWidth="1"/>
    <col min="7787" max="7787" width="11.42578125" style="3" customWidth="1"/>
    <col min="7788" max="7788" width="20.28515625" style="3" customWidth="1"/>
    <col min="7789" max="7789" width="13.85546875" style="3" customWidth="1"/>
    <col min="7790" max="8031" width="11.42578125" style="3" customWidth="1"/>
    <col min="8032" max="8032" width="6.42578125" style="3" customWidth="1"/>
    <col min="8033" max="8033" width="13.42578125" style="3" customWidth="1"/>
    <col min="8034" max="8034" width="9" style="3"/>
    <col min="8035" max="8035" width="6.42578125" style="3" customWidth="1"/>
    <col min="8036" max="8036" width="13.42578125" style="3" customWidth="1"/>
    <col min="8037" max="8037" width="9" style="3" customWidth="1"/>
    <col min="8038" max="8038" width="21.5703125" style="3" customWidth="1"/>
    <col min="8039" max="8040" width="19" style="3" customWidth="1"/>
    <col min="8041" max="8041" width="20.28515625" style="3" customWidth="1"/>
    <col min="8042" max="8042" width="13" style="3" bestFit="1" customWidth="1"/>
    <col min="8043" max="8043" width="11.42578125" style="3" customWidth="1"/>
    <col min="8044" max="8044" width="20.28515625" style="3" customWidth="1"/>
    <col min="8045" max="8045" width="13.85546875" style="3" customWidth="1"/>
    <col min="8046" max="8287" width="11.42578125" style="3" customWidth="1"/>
    <col min="8288" max="8288" width="6.42578125" style="3" customWidth="1"/>
    <col min="8289" max="8289" width="13.42578125" style="3" customWidth="1"/>
    <col min="8290" max="8290" width="9" style="3"/>
    <col min="8291" max="8291" width="6.42578125" style="3" customWidth="1"/>
    <col min="8292" max="8292" width="13.42578125" style="3" customWidth="1"/>
    <col min="8293" max="8293" width="9" style="3" customWidth="1"/>
    <col min="8294" max="8294" width="21.5703125" style="3" customWidth="1"/>
    <col min="8295" max="8296" width="19" style="3" customWidth="1"/>
    <col min="8297" max="8297" width="20.28515625" style="3" customWidth="1"/>
    <col min="8298" max="8298" width="13" style="3" bestFit="1" customWidth="1"/>
    <col min="8299" max="8299" width="11.42578125" style="3" customWidth="1"/>
    <col min="8300" max="8300" width="20.28515625" style="3" customWidth="1"/>
    <col min="8301" max="8301" width="13.85546875" style="3" customWidth="1"/>
    <col min="8302" max="8543" width="11.42578125" style="3" customWidth="1"/>
    <col min="8544" max="8544" width="6.42578125" style="3" customWidth="1"/>
    <col min="8545" max="8545" width="13.42578125" style="3" customWidth="1"/>
    <col min="8546" max="8546" width="9" style="3"/>
    <col min="8547" max="8547" width="6.42578125" style="3" customWidth="1"/>
    <col min="8548" max="8548" width="13.42578125" style="3" customWidth="1"/>
    <col min="8549" max="8549" width="9" style="3" customWidth="1"/>
    <col min="8550" max="8550" width="21.5703125" style="3" customWidth="1"/>
    <col min="8551" max="8552" width="19" style="3" customWidth="1"/>
    <col min="8553" max="8553" width="20.28515625" style="3" customWidth="1"/>
    <col min="8554" max="8554" width="13" style="3" bestFit="1" customWidth="1"/>
    <col min="8555" max="8555" width="11.42578125" style="3" customWidth="1"/>
    <col min="8556" max="8556" width="20.28515625" style="3" customWidth="1"/>
    <col min="8557" max="8557" width="13.85546875" style="3" customWidth="1"/>
    <col min="8558" max="8799" width="11.42578125" style="3" customWidth="1"/>
    <col min="8800" max="8800" width="6.42578125" style="3" customWidth="1"/>
    <col min="8801" max="8801" width="13.42578125" style="3" customWidth="1"/>
    <col min="8802" max="8802" width="9" style="3"/>
    <col min="8803" max="8803" width="6.42578125" style="3" customWidth="1"/>
    <col min="8804" max="8804" width="13.42578125" style="3" customWidth="1"/>
    <col min="8805" max="8805" width="9" style="3" customWidth="1"/>
    <col min="8806" max="8806" width="21.5703125" style="3" customWidth="1"/>
    <col min="8807" max="8808" width="19" style="3" customWidth="1"/>
    <col min="8809" max="8809" width="20.28515625" style="3" customWidth="1"/>
    <col min="8810" max="8810" width="13" style="3" bestFit="1" customWidth="1"/>
    <col min="8811" max="8811" width="11.42578125" style="3" customWidth="1"/>
    <col min="8812" max="8812" width="20.28515625" style="3" customWidth="1"/>
    <col min="8813" max="8813" width="13.85546875" style="3" customWidth="1"/>
    <col min="8814" max="9055" width="11.42578125" style="3" customWidth="1"/>
    <col min="9056" max="9056" width="6.42578125" style="3" customWidth="1"/>
    <col min="9057" max="9057" width="13.42578125" style="3" customWidth="1"/>
    <col min="9058" max="9058" width="9" style="3"/>
    <col min="9059" max="9059" width="6.42578125" style="3" customWidth="1"/>
    <col min="9060" max="9060" width="13.42578125" style="3" customWidth="1"/>
    <col min="9061" max="9061" width="9" style="3" customWidth="1"/>
    <col min="9062" max="9062" width="21.5703125" style="3" customWidth="1"/>
    <col min="9063" max="9064" width="19" style="3" customWidth="1"/>
    <col min="9065" max="9065" width="20.28515625" style="3" customWidth="1"/>
    <col min="9066" max="9066" width="13" style="3" bestFit="1" customWidth="1"/>
    <col min="9067" max="9067" width="11.42578125" style="3" customWidth="1"/>
    <col min="9068" max="9068" width="20.28515625" style="3" customWidth="1"/>
    <col min="9069" max="9069" width="13.85546875" style="3" customWidth="1"/>
    <col min="9070" max="9311" width="11.42578125" style="3" customWidth="1"/>
    <col min="9312" max="9312" width="6.42578125" style="3" customWidth="1"/>
    <col min="9313" max="9313" width="13.42578125" style="3" customWidth="1"/>
    <col min="9314" max="9314" width="9" style="3"/>
    <col min="9315" max="9315" width="6.42578125" style="3" customWidth="1"/>
    <col min="9316" max="9316" width="13.42578125" style="3" customWidth="1"/>
    <col min="9317" max="9317" width="9" style="3" customWidth="1"/>
    <col min="9318" max="9318" width="21.5703125" style="3" customWidth="1"/>
    <col min="9319" max="9320" width="19" style="3" customWidth="1"/>
    <col min="9321" max="9321" width="20.28515625" style="3" customWidth="1"/>
    <col min="9322" max="9322" width="13" style="3" bestFit="1" customWidth="1"/>
    <col min="9323" max="9323" width="11.42578125" style="3" customWidth="1"/>
    <col min="9324" max="9324" width="20.28515625" style="3" customWidth="1"/>
    <col min="9325" max="9325" width="13.85546875" style="3" customWidth="1"/>
    <col min="9326" max="9567" width="11.42578125" style="3" customWidth="1"/>
    <col min="9568" max="9568" width="6.42578125" style="3" customWidth="1"/>
    <col min="9569" max="9569" width="13.42578125" style="3" customWidth="1"/>
    <col min="9570" max="9570" width="9" style="3"/>
    <col min="9571" max="9571" width="6.42578125" style="3" customWidth="1"/>
    <col min="9572" max="9572" width="13.42578125" style="3" customWidth="1"/>
    <col min="9573" max="9573" width="9" style="3" customWidth="1"/>
    <col min="9574" max="9574" width="21.5703125" style="3" customWidth="1"/>
    <col min="9575" max="9576" width="19" style="3" customWidth="1"/>
    <col min="9577" max="9577" width="20.28515625" style="3" customWidth="1"/>
    <col min="9578" max="9578" width="13" style="3" bestFit="1" customWidth="1"/>
    <col min="9579" max="9579" width="11.42578125" style="3" customWidth="1"/>
    <col min="9580" max="9580" width="20.28515625" style="3" customWidth="1"/>
    <col min="9581" max="9581" width="13.85546875" style="3" customWidth="1"/>
    <col min="9582" max="9823" width="11.42578125" style="3" customWidth="1"/>
    <col min="9824" max="9824" width="6.42578125" style="3" customWidth="1"/>
    <col min="9825" max="9825" width="13.42578125" style="3" customWidth="1"/>
    <col min="9826" max="9826" width="9" style="3"/>
    <col min="9827" max="9827" width="6.42578125" style="3" customWidth="1"/>
    <col min="9828" max="9828" width="13.42578125" style="3" customWidth="1"/>
    <col min="9829" max="9829" width="9" style="3" customWidth="1"/>
    <col min="9830" max="9830" width="21.5703125" style="3" customWidth="1"/>
    <col min="9831" max="9832" width="19" style="3" customWidth="1"/>
    <col min="9833" max="9833" width="20.28515625" style="3" customWidth="1"/>
    <col min="9834" max="9834" width="13" style="3" bestFit="1" customWidth="1"/>
    <col min="9835" max="9835" width="11.42578125" style="3" customWidth="1"/>
    <col min="9836" max="9836" width="20.28515625" style="3" customWidth="1"/>
    <col min="9837" max="9837" width="13.85546875" style="3" customWidth="1"/>
    <col min="9838" max="10079" width="11.42578125" style="3" customWidth="1"/>
    <col min="10080" max="10080" width="6.42578125" style="3" customWidth="1"/>
    <col min="10081" max="10081" width="13.42578125" style="3" customWidth="1"/>
    <col min="10082" max="10082" width="9" style="3"/>
    <col min="10083" max="10083" width="6.42578125" style="3" customWidth="1"/>
    <col min="10084" max="10084" width="13.42578125" style="3" customWidth="1"/>
    <col min="10085" max="10085" width="9" style="3" customWidth="1"/>
    <col min="10086" max="10086" width="21.5703125" style="3" customWidth="1"/>
    <col min="10087" max="10088" width="19" style="3" customWidth="1"/>
    <col min="10089" max="10089" width="20.28515625" style="3" customWidth="1"/>
    <col min="10090" max="10090" width="13" style="3" bestFit="1" customWidth="1"/>
    <col min="10091" max="10091" width="11.42578125" style="3" customWidth="1"/>
    <col min="10092" max="10092" width="20.28515625" style="3" customWidth="1"/>
    <col min="10093" max="10093" width="13.85546875" style="3" customWidth="1"/>
    <col min="10094" max="10335" width="11.42578125" style="3" customWidth="1"/>
    <col min="10336" max="10336" width="6.42578125" style="3" customWidth="1"/>
    <col min="10337" max="10337" width="13.42578125" style="3" customWidth="1"/>
    <col min="10338" max="10338" width="9" style="3"/>
    <col min="10339" max="10339" width="6.42578125" style="3" customWidth="1"/>
    <col min="10340" max="10340" width="13.42578125" style="3" customWidth="1"/>
    <col min="10341" max="10341" width="9" style="3" customWidth="1"/>
    <col min="10342" max="10342" width="21.5703125" style="3" customWidth="1"/>
    <col min="10343" max="10344" width="19" style="3" customWidth="1"/>
    <col min="10345" max="10345" width="20.28515625" style="3" customWidth="1"/>
    <col min="10346" max="10346" width="13" style="3" bestFit="1" customWidth="1"/>
    <col min="10347" max="10347" width="11.42578125" style="3" customWidth="1"/>
    <col min="10348" max="10348" width="20.28515625" style="3" customWidth="1"/>
    <col min="10349" max="10349" width="13.85546875" style="3" customWidth="1"/>
    <col min="10350" max="10591" width="11.42578125" style="3" customWidth="1"/>
    <col min="10592" max="10592" width="6.42578125" style="3" customWidth="1"/>
    <col min="10593" max="10593" width="13.42578125" style="3" customWidth="1"/>
    <col min="10594" max="10594" width="9" style="3"/>
    <col min="10595" max="10595" width="6.42578125" style="3" customWidth="1"/>
    <col min="10596" max="10596" width="13.42578125" style="3" customWidth="1"/>
    <col min="10597" max="10597" width="9" style="3" customWidth="1"/>
    <col min="10598" max="10598" width="21.5703125" style="3" customWidth="1"/>
    <col min="10599" max="10600" width="19" style="3" customWidth="1"/>
    <col min="10601" max="10601" width="20.28515625" style="3" customWidth="1"/>
    <col min="10602" max="10602" width="13" style="3" bestFit="1" customWidth="1"/>
    <col min="10603" max="10603" width="11.42578125" style="3" customWidth="1"/>
    <col min="10604" max="10604" width="20.28515625" style="3" customWidth="1"/>
    <col min="10605" max="10605" width="13.85546875" style="3" customWidth="1"/>
    <col min="10606" max="10847" width="11.42578125" style="3" customWidth="1"/>
    <col min="10848" max="10848" width="6.42578125" style="3" customWidth="1"/>
    <col min="10849" max="10849" width="13.42578125" style="3" customWidth="1"/>
    <col min="10850" max="10850" width="9" style="3"/>
    <col min="10851" max="10851" width="6.42578125" style="3" customWidth="1"/>
    <col min="10852" max="10852" width="13.42578125" style="3" customWidth="1"/>
    <col min="10853" max="10853" width="9" style="3" customWidth="1"/>
    <col min="10854" max="10854" width="21.5703125" style="3" customWidth="1"/>
    <col min="10855" max="10856" width="19" style="3" customWidth="1"/>
    <col min="10857" max="10857" width="20.28515625" style="3" customWidth="1"/>
    <col min="10858" max="10858" width="13" style="3" bestFit="1" customWidth="1"/>
    <col min="10859" max="10859" width="11.42578125" style="3" customWidth="1"/>
    <col min="10860" max="10860" width="20.28515625" style="3" customWidth="1"/>
    <col min="10861" max="10861" width="13.85546875" style="3" customWidth="1"/>
    <col min="10862" max="11103" width="11.42578125" style="3" customWidth="1"/>
    <col min="11104" max="11104" width="6.42578125" style="3" customWidth="1"/>
    <col min="11105" max="11105" width="13.42578125" style="3" customWidth="1"/>
    <col min="11106" max="11106" width="9" style="3"/>
    <col min="11107" max="11107" width="6.42578125" style="3" customWidth="1"/>
    <col min="11108" max="11108" width="13.42578125" style="3" customWidth="1"/>
    <col min="11109" max="11109" width="9" style="3" customWidth="1"/>
    <col min="11110" max="11110" width="21.5703125" style="3" customWidth="1"/>
    <col min="11111" max="11112" width="19" style="3" customWidth="1"/>
    <col min="11113" max="11113" width="20.28515625" style="3" customWidth="1"/>
    <col min="11114" max="11114" width="13" style="3" bestFit="1" customWidth="1"/>
    <col min="11115" max="11115" width="11.42578125" style="3" customWidth="1"/>
    <col min="11116" max="11116" width="20.28515625" style="3" customWidth="1"/>
    <col min="11117" max="11117" width="13.85546875" style="3" customWidth="1"/>
    <col min="11118" max="11359" width="11.42578125" style="3" customWidth="1"/>
    <col min="11360" max="11360" width="6.42578125" style="3" customWidth="1"/>
    <col min="11361" max="11361" width="13.42578125" style="3" customWidth="1"/>
    <col min="11362" max="11362" width="9" style="3"/>
    <col min="11363" max="11363" width="6.42578125" style="3" customWidth="1"/>
    <col min="11364" max="11364" width="13.42578125" style="3" customWidth="1"/>
    <col min="11365" max="11365" width="9" style="3" customWidth="1"/>
    <col min="11366" max="11366" width="21.5703125" style="3" customWidth="1"/>
    <col min="11367" max="11368" width="19" style="3" customWidth="1"/>
    <col min="11369" max="11369" width="20.28515625" style="3" customWidth="1"/>
    <col min="11370" max="11370" width="13" style="3" bestFit="1" customWidth="1"/>
    <col min="11371" max="11371" width="11.42578125" style="3" customWidth="1"/>
    <col min="11372" max="11372" width="20.28515625" style="3" customWidth="1"/>
    <col min="11373" max="11373" width="13.85546875" style="3" customWidth="1"/>
    <col min="11374" max="11615" width="11.42578125" style="3" customWidth="1"/>
    <col min="11616" max="11616" width="6.42578125" style="3" customWidth="1"/>
    <col min="11617" max="11617" width="13.42578125" style="3" customWidth="1"/>
    <col min="11618" max="11618" width="9" style="3"/>
    <col min="11619" max="11619" width="6.42578125" style="3" customWidth="1"/>
    <col min="11620" max="11620" width="13.42578125" style="3" customWidth="1"/>
    <col min="11621" max="11621" width="9" style="3" customWidth="1"/>
    <col min="11622" max="11622" width="21.5703125" style="3" customWidth="1"/>
    <col min="11623" max="11624" width="19" style="3" customWidth="1"/>
    <col min="11625" max="11625" width="20.28515625" style="3" customWidth="1"/>
    <col min="11626" max="11626" width="13" style="3" bestFit="1" customWidth="1"/>
    <col min="11627" max="11627" width="11.42578125" style="3" customWidth="1"/>
    <col min="11628" max="11628" width="20.28515625" style="3" customWidth="1"/>
    <col min="11629" max="11629" width="13.85546875" style="3" customWidth="1"/>
    <col min="11630" max="11871" width="11.42578125" style="3" customWidth="1"/>
    <col min="11872" max="11872" width="6.42578125" style="3" customWidth="1"/>
    <col min="11873" max="11873" width="13.42578125" style="3" customWidth="1"/>
    <col min="11874" max="11874" width="9" style="3"/>
    <col min="11875" max="11875" width="6.42578125" style="3" customWidth="1"/>
    <col min="11876" max="11876" width="13.42578125" style="3" customWidth="1"/>
    <col min="11877" max="11877" width="9" style="3" customWidth="1"/>
    <col min="11878" max="11878" width="21.5703125" style="3" customWidth="1"/>
    <col min="11879" max="11880" width="19" style="3" customWidth="1"/>
    <col min="11881" max="11881" width="20.28515625" style="3" customWidth="1"/>
    <col min="11882" max="11882" width="13" style="3" bestFit="1" customWidth="1"/>
    <col min="11883" max="11883" width="11.42578125" style="3" customWidth="1"/>
    <col min="11884" max="11884" width="20.28515625" style="3" customWidth="1"/>
    <col min="11885" max="11885" width="13.85546875" style="3" customWidth="1"/>
    <col min="11886" max="12127" width="11.42578125" style="3" customWidth="1"/>
    <col min="12128" max="12128" width="6.42578125" style="3" customWidth="1"/>
    <col min="12129" max="12129" width="13.42578125" style="3" customWidth="1"/>
    <col min="12130" max="12130" width="9" style="3"/>
    <col min="12131" max="12131" width="6.42578125" style="3" customWidth="1"/>
    <col min="12132" max="12132" width="13.42578125" style="3" customWidth="1"/>
    <col min="12133" max="12133" width="9" style="3" customWidth="1"/>
    <col min="12134" max="12134" width="21.5703125" style="3" customWidth="1"/>
    <col min="12135" max="12136" width="19" style="3" customWidth="1"/>
    <col min="12137" max="12137" width="20.28515625" style="3" customWidth="1"/>
    <col min="12138" max="12138" width="13" style="3" bestFit="1" customWidth="1"/>
    <col min="12139" max="12139" width="11.42578125" style="3" customWidth="1"/>
    <col min="12140" max="12140" width="20.28515625" style="3" customWidth="1"/>
    <col min="12141" max="12141" width="13.85546875" style="3" customWidth="1"/>
    <col min="12142" max="12383" width="11.42578125" style="3" customWidth="1"/>
    <col min="12384" max="12384" width="6.42578125" style="3" customWidth="1"/>
    <col min="12385" max="12385" width="13.42578125" style="3" customWidth="1"/>
    <col min="12386" max="12386" width="9" style="3"/>
    <col min="12387" max="12387" width="6.42578125" style="3" customWidth="1"/>
    <col min="12388" max="12388" width="13.42578125" style="3" customWidth="1"/>
    <col min="12389" max="12389" width="9" style="3" customWidth="1"/>
    <col min="12390" max="12390" width="21.5703125" style="3" customWidth="1"/>
    <col min="12391" max="12392" width="19" style="3" customWidth="1"/>
    <col min="12393" max="12393" width="20.28515625" style="3" customWidth="1"/>
    <col min="12394" max="12394" width="13" style="3" bestFit="1" customWidth="1"/>
    <col min="12395" max="12395" width="11.42578125" style="3" customWidth="1"/>
    <col min="12396" max="12396" width="20.28515625" style="3" customWidth="1"/>
    <col min="12397" max="12397" width="13.85546875" style="3" customWidth="1"/>
    <col min="12398" max="12639" width="11.42578125" style="3" customWidth="1"/>
    <col min="12640" max="12640" width="6.42578125" style="3" customWidth="1"/>
    <col min="12641" max="12641" width="13.42578125" style="3" customWidth="1"/>
    <col min="12642" max="12642" width="9" style="3"/>
    <col min="12643" max="12643" width="6.42578125" style="3" customWidth="1"/>
    <col min="12644" max="12644" width="13.42578125" style="3" customWidth="1"/>
    <col min="12645" max="12645" width="9" style="3" customWidth="1"/>
    <col min="12646" max="12646" width="21.5703125" style="3" customWidth="1"/>
    <col min="12647" max="12648" width="19" style="3" customWidth="1"/>
    <col min="12649" max="12649" width="20.28515625" style="3" customWidth="1"/>
    <col min="12650" max="12650" width="13" style="3" bestFit="1" customWidth="1"/>
    <col min="12651" max="12651" width="11.42578125" style="3" customWidth="1"/>
    <col min="12652" max="12652" width="20.28515625" style="3" customWidth="1"/>
    <col min="12653" max="12653" width="13.85546875" style="3" customWidth="1"/>
    <col min="12654" max="12895" width="11.42578125" style="3" customWidth="1"/>
    <col min="12896" max="12896" width="6.42578125" style="3" customWidth="1"/>
    <col min="12897" max="12897" width="13.42578125" style="3" customWidth="1"/>
    <col min="12898" max="12898" width="9" style="3"/>
    <col min="12899" max="12899" width="6.42578125" style="3" customWidth="1"/>
    <col min="12900" max="12900" width="13.42578125" style="3" customWidth="1"/>
    <col min="12901" max="12901" width="9" style="3" customWidth="1"/>
    <col min="12902" max="12902" width="21.5703125" style="3" customWidth="1"/>
    <col min="12903" max="12904" width="19" style="3" customWidth="1"/>
    <col min="12905" max="12905" width="20.28515625" style="3" customWidth="1"/>
    <col min="12906" max="12906" width="13" style="3" bestFit="1" customWidth="1"/>
    <col min="12907" max="12907" width="11.42578125" style="3" customWidth="1"/>
    <col min="12908" max="12908" width="20.28515625" style="3" customWidth="1"/>
    <col min="12909" max="12909" width="13.85546875" style="3" customWidth="1"/>
    <col min="12910" max="13151" width="11.42578125" style="3" customWidth="1"/>
    <col min="13152" max="13152" width="6.42578125" style="3" customWidth="1"/>
    <col min="13153" max="13153" width="13.42578125" style="3" customWidth="1"/>
    <col min="13154" max="13154" width="9" style="3"/>
    <col min="13155" max="13155" width="6.42578125" style="3" customWidth="1"/>
    <col min="13156" max="13156" width="13.42578125" style="3" customWidth="1"/>
    <col min="13157" max="13157" width="9" style="3" customWidth="1"/>
    <col min="13158" max="13158" width="21.5703125" style="3" customWidth="1"/>
    <col min="13159" max="13160" width="19" style="3" customWidth="1"/>
    <col min="13161" max="13161" width="20.28515625" style="3" customWidth="1"/>
    <col min="13162" max="13162" width="13" style="3" bestFit="1" customWidth="1"/>
    <col min="13163" max="13163" width="11.42578125" style="3" customWidth="1"/>
    <col min="13164" max="13164" width="20.28515625" style="3" customWidth="1"/>
    <col min="13165" max="13165" width="13.85546875" style="3" customWidth="1"/>
    <col min="13166" max="13407" width="11.42578125" style="3" customWidth="1"/>
    <col min="13408" max="13408" width="6.42578125" style="3" customWidth="1"/>
    <col min="13409" max="13409" width="13.42578125" style="3" customWidth="1"/>
    <col min="13410" max="13410" width="9" style="3"/>
    <col min="13411" max="13411" width="6.42578125" style="3" customWidth="1"/>
    <col min="13412" max="13412" width="13.42578125" style="3" customWidth="1"/>
    <col min="13413" max="13413" width="9" style="3" customWidth="1"/>
    <col min="13414" max="13414" width="21.5703125" style="3" customWidth="1"/>
    <col min="13415" max="13416" width="19" style="3" customWidth="1"/>
    <col min="13417" max="13417" width="20.28515625" style="3" customWidth="1"/>
    <col min="13418" max="13418" width="13" style="3" bestFit="1" customWidth="1"/>
    <col min="13419" max="13419" width="11.42578125" style="3" customWidth="1"/>
    <col min="13420" max="13420" width="20.28515625" style="3" customWidth="1"/>
    <col min="13421" max="13421" width="13.85546875" style="3" customWidth="1"/>
    <col min="13422" max="13663" width="11.42578125" style="3" customWidth="1"/>
    <col min="13664" max="13664" width="6.42578125" style="3" customWidth="1"/>
    <col min="13665" max="13665" width="13.42578125" style="3" customWidth="1"/>
    <col min="13666" max="13666" width="9" style="3"/>
    <col min="13667" max="13667" width="6.42578125" style="3" customWidth="1"/>
    <col min="13668" max="13668" width="13.42578125" style="3" customWidth="1"/>
    <col min="13669" max="13669" width="9" style="3" customWidth="1"/>
    <col min="13670" max="13670" width="21.5703125" style="3" customWidth="1"/>
    <col min="13671" max="13672" width="19" style="3" customWidth="1"/>
    <col min="13673" max="13673" width="20.28515625" style="3" customWidth="1"/>
    <col min="13674" max="13674" width="13" style="3" bestFit="1" customWidth="1"/>
    <col min="13675" max="13675" width="11.42578125" style="3" customWidth="1"/>
    <col min="13676" max="13676" width="20.28515625" style="3" customWidth="1"/>
    <col min="13677" max="13677" width="13.85546875" style="3" customWidth="1"/>
    <col min="13678" max="13919" width="11.42578125" style="3" customWidth="1"/>
    <col min="13920" max="13920" width="6.42578125" style="3" customWidth="1"/>
    <col min="13921" max="13921" width="13.42578125" style="3" customWidth="1"/>
    <col min="13922" max="13922" width="9" style="3"/>
    <col min="13923" max="13923" width="6.42578125" style="3" customWidth="1"/>
    <col min="13924" max="13924" width="13.42578125" style="3" customWidth="1"/>
    <col min="13925" max="13925" width="9" style="3" customWidth="1"/>
    <col min="13926" max="13926" width="21.5703125" style="3" customWidth="1"/>
    <col min="13927" max="13928" width="19" style="3" customWidth="1"/>
    <col min="13929" max="13929" width="20.28515625" style="3" customWidth="1"/>
    <col min="13930" max="13930" width="13" style="3" bestFit="1" customWidth="1"/>
    <col min="13931" max="13931" width="11.42578125" style="3" customWidth="1"/>
    <col min="13932" max="13932" width="20.28515625" style="3" customWidth="1"/>
    <col min="13933" max="13933" width="13.85546875" style="3" customWidth="1"/>
    <col min="13934" max="14175" width="11.42578125" style="3" customWidth="1"/>
    <col min="14176" max="14176" width="6.42578125" style="3" customWidth="1"/>
    <col min="14177" max="14177" width="13.42578125" style="3" customWidth="1"/>
    <col min="14178" max="14178" width="9" style="3"/>
    <col min="14179" max="14179" width="6.42578125" style="3" customWidth="1"/>
    <col min="14180" max="14180" width="13.42578125" style="3" customWidth="1"/>
    <col min="14181" max="14181" width="9" style="3" customWidth="1"/>
    <col min="14182" max="14182" width="21.5703125" style="3" customWidth="1"/>
    <col min="14183" max="14184" width="19" style="3" customWidth="1"/>
    <col min="14185" max="14185" width="20.28515625" style="3" customWidth="1"/>
    <col min="14186" max="14186" width="13" style="3" bestFit="1" customWidth="1"/>
    <col min="14187" max="14187" width="11.42578125" style="3" customWidth="1"/>
    <col min="14188" max="14188" width="20.28515625" style="3" customWidth="1"/>
    <col min="14189" max="14189" width="13.85546875" style="3" customWidth="1"/>
    <col min="14190" max="14431" width="11.42578125" style="3" customWidth="1"/>
    <col min="14432" max="14432" width="6.42578125" style="3" customWidth="1"/>
    <col min="14433" max="14433" width="13.42578125" style="3" customWidth="1"/>
    <col min="14434" max="14434" width="9" style="3"/>
    <col min="14435" max="14435" width="6.42578125" style="3" customWidth="1"/>
    <col min="14436" max="14436" width="13.42578125" style="3" customWidth="1"/>
    <col min="14437" max="14437" width="9" style="3" customWidth="1"/>
    <col min="14438" max="14438" width="21.5703125" style="3" customWidth="1"/>
    <col min="14439" max="14440" width="19" style="3" customWidth="1"/>
    <col min="14441" max="14441" width="20.28515625" style="3" customWidth="1"/>
    <col min="14442" max="14442" width="13" style="3" bestFit="1" customWidth="1"/>
    <col min="14443" max="14443" width="11.42578125" style="3" customWidth="1"/>
    <col min="14444" max="14444" width="20.28515625" style="3" customWidth="1"/>
    <col min="14445" max="14445" width="13.85546875" style="3" customWidth="1"/>
    <col min="14446" max="14687" width="11.42578125" style="3" customWidth="1"/>
    <col min="14688" max="14688" width="6.42578125" style="3" customWidth="1"/>
    <col min="14689" max="14689" width="13.42578125" style="3" customWidth="1"/>
    <col min="14690" max="14690" width="9" style="3"/>
    <col min="14691" max="14691" width="6.42578125" style="3" customWidth="1"/>
    <col min="14692" max="14692" width="13.42578125" style="3" customWidth="1"/>
    <col min="14693" max="14693" width="9" style="3" customWidth="1"/>
    <col min="14694" max="14694" width="21.5703125" style="3" customWidth="1"/>
    <col min="14695" max="14696" width="19" style="3" customWidth="1"/>
    <col min="14697" max="14697" width="20.28515625" style="3" customWidth="1"/>
    <col min="14698" max="14698" width="13" style="3" bestFit="1" customWidth="1"/>
    <col min="14699" max="14699" width="11.42578125" style="3" customWidth="1"/>
    <col min="14700" max="14700" width="20.28515625" style="3" customWidth="1"/>
    <col min="14701" max="14701" width="13.85546875" style="3" customWidth="1"/>
    <col min="14702" max="14943" width="11.42578125" style="3" customWidth="1"/>
    <col min="14944" max="14944" width="6.42578125" style="3" customWidth="1"/>
    <col min="14945" max="14945" width="13.42578125" style="3" customWidth="1"/>
    <col min="14946" max="14946" width="9" style="3"/>
    <col min="14947" max="14947" width="6.42578125" style="3" customWidth="1"/>
    <col min="14948" max="14948" width="13.42578125" style="3" customWidth="1"/>
    <col min="14949" max="14949" width="9" style="3" customWidth="1"/>
    <col min="14950" max="14950" width="21.5703125" style="3" customWidth="1"/>
    <col min="14951" max="14952" width="19" style="3" customWidth="1"/>
    <col min="14953" max="14953" width="20.28515625" style="3" customWidth="1"/>
    <col min="14954" max="14954" width="13" style="3" bestFit="1" customWidth="1"/>
    <col min="14955" max="14955" width="11.42578125" style="3" customWidth="1"/>
    <col min="14956" max="14956" width="20.28515625" style="3" customWidth="1"/>
    <col min="14957" max="14957" width="13.85546875" style="3" customWidth="1"/>
    <col min="14958" max="15199" width="11.42578125" style="3" customWidth="1"/>
    <col min="15200" max="15200" width="6.42578125" style="3" customWidth="1"/>
    <col min="15201" max="15201" width="13.42578125" style="3" customWidth="1"/>
    <col min="15202" max="15202" width="9" style="3"/>
    <col min="15203" max="15203" width="6.42578125" style="3" customWidth="1"/>
    <col min="15204" max="15204" width="13.42578125" style="3" customWidth="1"/>
    <col min="15205" max="15205" width="9" style="3" customWidth="1"/>
    <col min="15206" max="15206" width="21.5703125" style="3" customWidth="1"/>
    <col min="15207" max="15208" width="19" style="3" customWidth="1"/>
    <col min="15209" max="15209" width="20.28515625" style="3" customWidth="1"/>
    <col min="15210" max="15210" width="13" style="3" bestFit="1" customWidth="1"/>
    <col min="15211" max="15211" width="11.42578125" style="3" customWidth="1"/>
    <col min="15212" max="15212" width="20.28515625" style="3" customWidth="1"/>
    <col min="15213" max="15213" width="13.85546875" style="3" customWidth="1"/>
    <col min="15214" max="15455" width="11.42578125" style="3" customWidth="1"/>
    <col min="15456" max="15456" width="6.42578125" style="3" customWidth="1"/>
    <col min="15457" max="15457" width="13.42578125" style="3" customWidth="1"/>
    <col min="15458" max="15458" width="9" style="3"/>
    <col min="15459" max="15459" width="6.42578125" style="3" customWidth="1"/>
    <col min="15460" max="15460" width="13.42578125" style="3" customWidth="1"/>
    <col min="15461" max="15461" width="9" style="3" customWidth="1"/>
    <col min="15462" max="15462" width="21.5703125" style="3" customWidth="1"/>
    <col min="15463" max="15464" width="19" style="3" customWidth="1"/>
    <col min="15465" max="15465" width="20.28515625" style="3" customWidth="1"/>
    <col min="15466" max="15466" width="13" style="3" bestFit="1" customWidth="1"/>
    <col min="15467" max="15467" width="11.42578125" style="3" customWidth="1"/>
    <col min="15468" max="15468" width="20.28515625" style="3" customWidth="1"/>
    <col min="15469" max="15469" width="13.85546875" style="3" customWidth="1"/>
    <col min="15470" max="15711" width="11.42578125" style="3" customWidth="1"/>
    <col min="15712" max="15712" width="6.42578125" style="3" customWidth="1"/>
    <col min="15713" max="15713" width="13.42578125" style="3" customWidth="1"/>
    <col min="15714" max="15714" width="9" style="3"/>
    <col min="15715" max="15715" width="6.42578125" style="3" customWidth="1"/>
    <col min="15716" max="15716" width="13.42578125" style="3" customWidth="1"/>
    <col min="15717" max="15717" width="9" style="3" customWidth="1"/>
    <col min="15718" max="15718" width="21.5703125" style="3" customWidth="1"/>
    <col min="15719" max="15720" width="19" style="3" customWidth="1"/>
    <col min="15721" max="15721" width="20.28515625" style="3" customWidth="1"/>
    <col min="15722" max="15722" width="13" style="3" bestFit="1" customWidth="1"/>
    <col min="15723" max="15723" width="11.42578125" style="3" customWidth="1"/>
    <col min="15724" max="15724" width="20.28515625" style="3" customWidth="1"/>
    <col min="15725" max="15725" width="13.85546875" style="3" customWidth="1"/>
    <col min="15726" max="15967" width="11.42578125" style="3" customWidth="1"/>
    <col min="15968" max="15968" width="6.42578125" style="3" customWidth="1"/>
    <col min="15969" max="15969" width="13.42578125" style="3" customWidth="1"/>
    <col min="15970" max="15970" width="9" style="3"/>
    <col min="15971" max="15971" width="6.42578125" style="3" customWidth="1"/>
    <col min="15972" max="15972" width="13.42578125" style="3" customWidth="1"/>
    <col min="15973" max="15973" width="9" style="3" customWidth="1"/>
    <col min="15974" max="15974" width="21.5703125" style="3" customWidth="1"/>
    <col min="15975" max="15976" width="19" style="3" customWidth="1"/>
    <col min="15977" max="15977" width="20.28515625" style="3" customWidth="1"/>
    <col min="15978" max="15978" width="13" style="3" bestFit="1" customWidth="1"/>
    <col min="15979" max="15979" width="11.42578125" style="3" customWidth="1"/>
    <col min="15980" max="15980" width="20.28515625" style="3" customWidth="1"/>
    <col min="15981" max="15981" width="13.85546875" style="3" customWidth="1"/>
    <col min="15982" max="16223" width="11.42578125" style="3" customWidth="1"/>
    <col min="16224" max="16224" width="6.42578125" style="3" customWidth="1"/>
    <col min="16225" max="16225" width="13.42578125" style="3" customWidth="1"/>
    <col min="16226" max="16384" width="9" style="3"/>
  </cols>
  <sheetData>
    <row r="1" spans="1:9" ht="60" customHeight="1" x14ac:dyDescent="0.2">
      <c r="A1" s="65" t="s">
        <v>63</v>
      </c>
      <c r="B1" s="65"/>
      <c r="C1" s="65"/>
      <c r="D1" s="65"/>
      <c r="F1" s="263" t="s">
        <v>213</v>
      </c>
      <c r="G1" s="264"/>
    </row>
    <row r="2" spans="1:9" ht="28.5" customHeight="1" thickBot="1" x14ac:dyDescent="0.25">
      <c r="A2" s="147"/>
      <c r="B2" s="147"/>
      <c r="C2" s="147"/>
      <c r="D2" s="147"/>
      <c r="E2" s="147"/>
      <c r="F2" s="147"/>
      <c r="G2" s="147"/>
    </row>
    <row r="3" spans="1:9" ht="32.25" customHeight="1" x14ac:dyDescent="0.2">
      <c r="A3" s="269" t="s">
        <v>1</v>
      </c>
      <c r="B3" s="270"/>
      <c r="C3" s="270"/>
      <c r="D3" s="270"/>
      <c r="E3" s="270"/>
      <c r="F3" s="270"/>
      <c r="G3" s="271"/>
      <c r="H3" s="3"/>
    </row>
    <row r="4" spans="1:9" ht="27.75" customHeight="1" thickBot="1" x14ac:dyDescent="0.25">
      <c r="A4" s="272" t="s">
        <v>214</v>
      </c>
      <c r="B4" s="273"/>
      <c r="C4" s="273"/>
      <c r="D4" s="273"/>
      <c r="E4" s="273"/>
      <c r="F4" s="273"/>
      <c r="G4" s="274"/>
      <c r="H4" s="3"/>
    </row>
    <row r="5" spans="1:9" ht="8.25" customHeight="1" x14ac:dyDescent="0.2">
      <c r="A5" s="146"/>
      <c r="B5" s="146"/>
      <c r="C5" s="146"/>
      <c r="D5" s="146"/>
      <c r="E5" s="146"/>
      <c r="F5" s="146"/>
      <c r="G5" s="146"/>
      <c r="H5" s="3"/>
    </row>
    <row r="6" spans="1:9" ht="18.75" customHeight="1" x14ac:dyDescent="0.2">
      <c r="A6" s="275" t="s">
        <v>2</v>
      </c>
      <c r="B6" s="275"/>
      <c r="C6" s="275"/>
      <c r="D6" s="275"/>
      <c r="E6" s="276"/>
      <c r="F6" s="276"/>
      <c r="G6" s="276"/>
      <c r="H6" s="3"/>
    </row>
    <row r="7" spans="1:9" ht="18.75" customHeight="1" x14ac:dyDescent="0.2">
      <c r="A7" s="275" t="s">
        <v>3</v>
      </c>
      <c r="B7" s="275"/>
      <c r="C7" s="277"/>
      <c r="D7" s="277"/>
      <c r="E7" s="278" t="s">
        <v>4</v>
      </c>
      <c r="F7" s="278"/>
      <c r="G7" s="4" t="s">
        <v>71</v>
      </c>
      <c r="H7" s="3"/>
    </row>
    <row r="8" spans="1:9" ht="18.75" customHeight="1" x14ac:dyDescent="0.2">
      <c r="A8" s="275" t="s">
        <v>5</v>
      </c>
      <c r="B8" s="275"/>
      <c r="C8" s="275"/>
      <c r="D8" s="275"/>
      <c r="E8" s="282"/>
      <c r="F8" s="282"/>
      <c r="G8" s="282"/>
      <c r="H8" s="3"/>
    </row>
    <row r="9" spans="1:9" ht="8.25" customHeight="1" x14ac:dyDescent="0.2">
      <c r="A9" s="148"/>
      <c r="B9" s="148"/>
      <c r="C9" s="148"/>
      <c r="D9" s="148"/>
      <c r="E9" s="148"/>
      <c r="F9" s="148"/>
      <c r="G9" s="148"/>
      <c r="H9" s="3"/>
    </row>
    <row r="10" spans="1:9" s="1" customFormat="1" ht="15" x14ac:dyDescent="0.25">
      <c r="A10" s="5" t="s">
        <v>6</v>
      </c>
      <c r="B10" s="283"/>
      <c r="C10" s="283"/>
      <c r="D10" s="283"/>
      <c r="E10" s="5" t="s">
        <v>7</v>
      </c>
      <c r="F10" s="43"/>
      <c r="G10" s="113" t="s">
        <v>159</v>
      </c>
      <c r="I10" s="6"/>
    </row>
    <row r="11" spans="1:9" s="1" customFormat="1" ht="15" x14ac:dyDescent="0.25">
      <c r="A11" s="283"/>
      <c r="B11" s="283"/>
      <c r="C11" s="284" t="s">
        <v>161</v>
      </c>
      <c r="D11" s="284"/>
      <c r="E11" s="284"/>
      <c r="F11" s="284"/>
      <c r="G11" s="284"/>
      <c r="I11" s="6"/>
    </row>
    <row r="12" spans="1:9" s="1" customFormat="1" x14ac:dyDescent="0.25">
      <c r="A12" s="285" t="s">
        <v>160</v>
      </c>
      <c r="B12" s="285"/>
      <c r="C12" s="285"/>
      <c r="D12" s="285"/>
      <c r="E12" s="285"/>
      <c r="F12" s="285"/>
      <c r="G12" s="285"/>
      <c r="I12" s="6"/>
    </row>
    <row r="13" spans="1:9" s="1" customFormat="1" ht="8.25" customHeight="1" x14ac:dyDescent="0.25">
      <c r="A13" s="7"/>
      <c r="B13" s="8"/>
      <c r="C13" s="8"/>
      <c r="D13" s="8"/>
      <c r="E13" s="8"/>
      <c r="F13" s="8"/>
      <c r="G13" s="8"/>
      <c r="I13" s="6"/>
    </row>
    <row r="14" spans="1:9" s="1" customFormat="1" ht="18" customHeight="1" x14ac:dyDescent="0.25">
      <c r="A14" s="279" t="s">
        <v>8</v>
      </c>
      <c r="B14" s="279"/>
      <c r="C14" s="279"/>
      <c r="D14" s="279"/>
      <c r="E14" s="279"/>
      <c r="F14" s="279"/>
      <c r="G14" s="279"/>
      <c r="I14" s="6"/>
    </row>
    <row r="15" spans="1:9" ht="8.25" customHeight="1" x14ac:dyDescent="0.2">
      <c r="I15" s="6"/>
    </row>
    <row r="16" spans="1:9" s="1" customFormat="1" ht="90" customHeight="1" x14ac:dyDescent="0.25">
      <c r="A16" s="280" t="s">
        <v>197</v>
      </c>
      <c r="B16" s="281"/>
      <c r="C16" s="281"/>
      <c r="D16" s="281"/>
      <c r="E16" s="281"/>
      <c r="F16" s="281"/>
      <c r="G16" s="281"/>
      <c r="I16" s="130" t="s">
        <v>199</v>
      </c>
    </row>
    <row r="17" spans="1:9" s="1" customFormat="1" ht="8.25" customHeight="1" x14ac:dyDescent="0.25">
      <c r="A17" s="39"/>
      <c r="B17" s="40"/>
      <c r="C17" s="40"/>
      <c r="D17" s="40"/>
      <c r="E17" s="40"/>
      <c r="F17" s="40"/>
      <c r="G17" s="40"/>
      <c r="I17" s="6"/>
    </row>
    <row r="18" spans="1:9" s="41" customFormat="1" x14ac:dyDescent="0.25">
      <c r="A18" s="286" t="s">
        <v>60</v>
      </c>
      <c r="B18" s="286"/>
      <c r="C18" s="286"/>
      <c r="D18" s="286"/>
      <c r="E18" s="286"/>
      <c r="F18" s="286"/>
      <c r="G18" s="286"/>
      <c r="I18" s="42"/>
    </row>
    <row r="19" spans="1:9" ht="8.25" customHeight="1" x14ac:dyDescent="0.2"/>
    <row r="20" spans="1:9" s="1" customFormat="1" ht="44.25" customHeight="1" x14ac:dyDescent="0.25">
      <c r="A20" s="265" t="s">
        <v>162</v>
      </c>
      <c r="B20" s="265"/>
      <c r="C20" s="265"/>
      <c r="D20" s="265"/>
      <c r="E20" s="265"/>
      <c r="F20" s="265"/>
      <c r="G20" s="265"/>
      <c r="I20" s="124" t="s">
        <v>62</v>
      </c>
    </row>
    <row r="21" spans="1:9" s="1" customFormat="1" ht="8.25" customHeight="1" x14ac:dyDescent="0.25">
      <c r="A21" s="57"/>
      <c r="B21" s="57"/>
      <c r="C21" s="57"/>
      <c r="D21" s="57"/>
      <c r="E21" s="57"/>
      <c r="F21" s="57"/>
      <c r="G21" s="57"/>
      <c r="I21" s="125"/>
    </row>
    <row r="22" spans="1:9" s="1" customFormat="1" ht="44.25" customHeight="1" x14ac:dyDescent="0.25">
      <c r="A22" s="265" t="s">
        <v>64</v>
      </c>
      <c r="B22" s="265"/>
      <c r="C22" s="265"/>
      <c r="D22" s="265"/>
      <c r="E22" s="265"/>
      <c r="F22" s="265"/>
      <c r="G22" s="265"/>
      <c r="I22" s="124" t="s">
        <v>65</v>
      </c>
    </row>
    <row r="23" spans="1:9" s="1" customFormat="1" ht="8.25" customHeight="1" x14ac:dyDescent="0.25">
      <c r="A23" s="59"/>
      <c r="B23" s="59"/>
      <c r="C23" s="59"/>
      <c r="D23" s="59"/>
      <c r="E23" s="59"/>
      <c r="F23" s="59"/>
      <c r="G23" s="59"/>
      <c r="I23" s="125"/>
    </row>
    <row r="24" spans="1:9" s="1" customFormat="1" ht="60.75" customHeight="1" x14ac:dyDescent="0.25">
      <c r="A24" s="266" t="s">
        <v>196</v>
      </c>
      <c r="B24" s="266"/>
      <c r="C24" s="266"/>
      <c r="D24" s="266"/>
      <c r="E24" s="266"/>
      <c r="F24" s="266"/>
      <c r="G24" s="266"/>
      <c r="I24" s="126" t="s">
        <v>198</v>
      </c>
    </row>
    <row r="25" spans="1:9" s="1" customFormat="1" ht="86.25" customHeight="1" x14ac:dyDescent="0.25">
      <c r="A25" s="156" t="s">
        <v>92</v>
      </c>
      <c r="B25" s="156"/>
      <c r="C25" s="156"/>
      <c r="D25" s="156"/>
      <c r="E25" s="156"/>
      <c r="F25" s="156"/>
      <c r="G25" s="156"/>
      <c r="I25" s="127" t="s">
        <v>206</v>
      </c>
    </row>
    <row r="26" spans="1:9" s="1" customFormat="1" ht="8.25" customHeight="1" x14ac:dyDescent="0.25">
      <c r="A26" s="59"/>
      <c r="B26" s="59"/>
      <c r="C26" s="59"/>
      <c r="D26" s="59"/>
      <c r="E26" s="59"/>
      <c r="F26" s="59"/>
      <c r="G26" s="59"/>
      <c r="I26" s="125"/>
    </row>
    <row r="27" spans="1:9" s="1" customFormat="1" ht="62.25" customHeight="1" x14ac:dyDescent="0.25">
      <c r="A27" s="267" t="s">
        <v>66</v>
      </c>
      <c r="B27" s="267"/>
      <c r="C27" s="267"/>
      <c r="D27" s="267"/>
      <c r="E27" s="267"/>
      <c r="F27" s="267"/>
      <c r="G27" s="267"/>
      <c r="I27" s="124" t="s">
        <v>103</v>
      </c>
    </row>
    <row r="28" spans="1:9" s="1" customFormat="1" ht="62.25" customHeight="1" x14ac:dyDescent="0.25">
      <c r="A28" s="156" t="s">
        <v>68</v>
      </c>
      <c r="B28" s="156"/>
      <c r="C28" s="156"/>
      <c r="D28" s="156"/>
      <c r="E28" s="156"/>
      <c r="F28" s="156"/>
      <c r="G28" s="156"/>
      <c r="I28" s="124" t="s">
        <v>67</v>
      </c>
    </row>
    <row r="29" spans="1:9" s="1" customFormat="1" ht="41.25" customHeight="1" x14ac:dyDescent="0.25">
      <c r="A29" s="268" t="s">
        <v>215</v>
      </c>
      <c r="B29" s="268"/>
      <c r="C29" s="268"/>
      <c r="D29" s="268"/>
      <c r="E29" s="268"/>
      <c r="F29" s="268"/>
      <c r="G29" s="268"/>
      <c r="I29" s="131" t="s">
        <v>170</v>
      </c>
    </row>
    <row r="30" spans="1:9" s="1" customFormat="1" ht="6.75" customHeight="1" x14ac:dyDescent="0.25">
      <c r="A30" s="59"/>
      <c r="B30" s="59"/>
      <c r="C30" s="59"/>
      <c r="D30" s="59"/>
      <c r="E30" s="59"/>
      <c r="F30" s="59"/>
      <c r="G30" s="59"/>
      <c r="I30" s="125"/>
    </row>
    <row r="31" spans="1:9" ht="44.25" customHeight="1" x14ac:dyDescent="0.2">
      <c r="A31" s="149" t="s">
        <v>172</v>
      </c>
      <c r="B31" s="149"/>
      <c r="C31" s="149"/>
      <c r="D31" s="149"/>
      <c r="E31" s="149"/>
      <c r="F31" s="149"/>
      <c r="G31" s="149"/>
      <c r="I31" s="108" t="s">
        <v>105</v>
      </c>
    </row>
    <row r="32" spans="1:9" ht="8.25" customHeight="1" x14ac:dyDescent="0.2">
      <c r="A32" s="10"/>
      <c r="B32" s="10"/>
      <c r="C32" s="10"/>
      <c r="D32" s="10"/>
      <c r="E32" s="10"/>
      <c r="F32" s="10"/>
      <c r="G32" s="10"/>
      <c r="I32" s="128"/>
    </row>
    <row r="33" spans="1:9" ht="45" customHeight="1" x14ac:dyDescent="0.2">
      <c r="A33" s="149" t="s">
        <v>171</v>
      </c>
      <c r="B33" s="149"/>
      <c r="C33" s="149"/>
      <c r="D33" s="149"/>
      <c r="E33" s="149"/>
      <c r="F33" s="149"/>
      <c r="G33" s="149"/>
      <c r="I33" s="108" t="s">
        <v>91</v>
      </c>
    </row>
    <row r="34" spans="1:9" ht="8.25" customHeight="1" x14ac:dyDescent="0.2">
      <c r="A34" s="10"/>
      <c r="B34" s="10"/>
      <c r="C34" s="10"/>
      <c r="D34" s="10"/>
      <c r="E34" s="10"/>
      <c r="F34" s="10"/>
      <c r="G34" s="10"/>
      <c r="I34" s="128"/>
    </row>
    <row r="35" spans="1:9" ht="76.5" customHeight="1" x14ac:dyDescent="0.2">
      <c r="A35" s="149" t="s">
        <v>164</v>
      </c>
      <c r="B35" s="149"/>
      <c r="C35" s="149"/>
      <c r="D35" s="149"/>
      <c r="E35" s="149"/>
      <c r="F35" s="149"/>
      <c r="G35" s="149"/>
      <c r="I35" s="136" t="s">
        <v>106</v>
      </c>
    </row>
    <row r="36" spans="1:9" ht="18" customHeight="1" x14ac:dyDescent="0.2">
      <c r="A36" s="60"/>
      <c r="B36" s="297" t="s">
        <v>101</v>
      </c>
      <c r="C36" s="297"/>
      <c r="D36" s="297"/>
      <c r="E36" s="297"/>
      <c r="F36" s="297"/>
      <c r="G36" s="137" t="s">
        <v>217</v>
      </c>
      <c r="I36" s="157" t="s">
        <v>139</v>
      </c>
    </row>
    <row r="37" spans="1:9" s="13" customFormat="1" ht="18.75" customHeight="1" x14ac:dyDescent="0.25">
      <c r="A37" s="6"/>
      <c r="B37" s="298" t="s">
        <v>93</v>
      </c>
      <c r="C37" s="299"/>
      <c r="D37" s="299"/>
      <c r="E37" s="299"/>
      <c r="F37" s="300"/>
      <c r="G37" s="138" t="s">
        <v>218</v>
      </c>
      <c r="H37" s="1"/>
      <c r="I37" s="157"/>
    </row>
    <row r="38" spans="1:9" s="13" customFormat="1" ht="27.75" customHeight="1" x14ac:dyDescent="0.25">
      <c r="A38" s="6"/>
      <c r="B38" s="195" t="s">
        <v>12</v>
      </c>
      <c r="C38" s="195"/>
      <c r="D38" s="301"/>
      <c r="E38" s="301"/>
      <c r="F38" s="301"/>
      <c r="G38" s="301"/>
      <c r="H38" s="1"/>
      <c r="I38" s="129" t="s">
        <v>94</v>
      </c>
    </row>
    <row r="39" spans="1:9" s="13" customFormat="1" x14ac:dyDescent="0.25">
      <c r="A39" s="6"/>
      <c r="B39" s="298" t="s">
        <v>100</v>
      </c>
      <c r="C39" s="300"/>
      <c r="D39" s="288"/>
      <c r="E39" s="288"/>
      <c r="F39" s="62" t="s">
        <v>99</v>
      </c>
      <c r="G39" s="87"/>
      <c r="H39" s="1"/>
      <c r="I39" s="2"/>
    </row>
    <row r="40" spans="1:9" s="13" customFormat="1" x14ac:dyDescent="0.25">
      <c r="A40" s="6"/>
      <c r="B40" s="195" t="s">
        <v>98</v>
      </c>
      <c r="C40" s="62" t="s">
        <v>13</v>
      </c>
      <c r="D40" s="288"/>
      <c r="E40" s="288"/>
      <c r="F40" s="62" t="s">
        <v>3</v>
      </c>
      <c r="G40" s="88"/>
      <c r="H40" s="1"/>
      <c r="I40" s="2"/>
    </row>
    <row r="41" spans="1:9" s="13" customFormat="1" x14ac:dyDescent="0.25">
      <c r="A41" s="6"/>
      <c r="B41" s="195"/>
      <c r="C41" s="62" t="s">
        <v>95</v>
      </c>
      <c r="D41" s="288"/>
      <c r="E41" s="288"/>
      <c r="F41" s="62" t="s">
        <v>14</v>
      </c>
      <c r="G41" s="88"/>
      <c r="H41" s="1"/>
      <c r="I41" s="2"/>
    </row>
    <row r="42" spans="1:9" s="13" customFormat="1" ht="13.5" customHeight="1" x14ac:dyDescent="0.25">
      <c r="A42" s="6"/>
      <c r="B42" s="195"/>
      <c r="C42" s="62" t="s">
        <v>15</v>
      </c>
      <c r="D42" s="288"/>
      <c r="E42" s="288"/>
      <c r="F42" s="62" t="s">
        <v>16</v>
      </c>
      <c r="G42" s="88"/>
      <c r="H42" s="1"/>
      <c r="I42" s="2"/>
    </row>
    <row r="43" spans="1:9" s="13" customFormat="1" ht="13.5" customHeight="1" x14ac:dyDescent="0.25">
      <c r="A43" s="6"/>
      <c r="B43" s="195"/>
      <c r="C43" s="62" t="s">
        <v>17</v>
      </c>
      <c r="D43" s="288"/>
      <c r="E43" s="288"/>
      <c r="F43" s="62" t="s">
        <v>18</v>
      </c>
      <c r="G43" s="88"/>
      <c r="H43" s="1"/>
      <c r="I43" s="2"/>
    </row>
    <row r="44" spans="1:9" s="13" customFormat="1" ht="13.5" customHeight="1" x14ac:dyDescent="0.25">
      <c r="A44" s="6"/>
      <c r="B44" s="195"/>
      <c r="C44" s="81" t="s">
        <v>97</v>
      </c>
      <c r="D44" s="288"/>
      <c r="E44" s="288"/>
      <c r="F44" s="86" t="s">
        <v>96</v>
      </c>
      <c r="G44" s="88"/>
      <c r="H44" s="1"/>
      <c r="I44" s="2"/>
    </row>
    <row r="45" spans="1:9" s="13" customFormat="1" ht="13.5" customHeight="1" x14ac:dyDescent="0.25">
      <c r="A45" s="6"/>
      <c r="B45" s="289" t="s">
        <v>19</v>
      </c>
      <c r="C45" s="78" t="s">
        <v>20</v>
      </c>
      <c r="D45" s="78" t="s">
        <v>0</v>
      </c>
      <c r="E45" s="82" t="s">
        <v>21</v>
      </c>
      <c r="F45" s="82" t="s">
        <v>22</v>
      </c>
      <c r="G45" s="78" t="s">
        <v>23</v>
      </c>
      <c r="H45" s="1"/>
      <c r="I45" s="2"/>
    </row>
    <row r="46" spans="1:9" s="13" customFormat="1" ht="13.5" customHeight="1" x14ac:dyDescent="0.25">
      <c r="A46" s="6"/>
      <c r="B46" s="290"/>
      <c r="C46" s="82"/>
      <c r="D46" s="78"/>
      <c r="E46" s="83"/>
      <c r="F46" s="84"/>
      <c r="G46" s="85" t="e">
        <f>F46/#REF!</f>
        <v>#REF!</v>
      </c>
      <c r="H46" s="1"/>
      <c r="I46" s="2"/>
    </row>
    <row r="47" spans="1:9" s="13" customFormat="1" ht="13.5" customHeight="1" x14ac:dyDescent="0.25">
      <c r="A47" s="6"/>
      <c r="B47" s="290"/>
      <c r="C47" s="82"/>
      <c r="D47" s="78"/>
      <c r="E47" s="83"/>
      <c r="F47" s="84"/>
      <c r="G47" s="85" t="e">
        <f>F47/#REF!</f>
        <v>#REF!</v>
      </c>
      <c r="H47" s="1"/>
      <c r="I47" s="2"/>
    </row>
    <row r="48" spans="1:9" s="13" customFormat="1" ht="13.5" customHeight="1" x14ac:dyDescent="0.25">
      <c r="A48" s="6"/>
      <c r="B48" s="290"/>
      <c r="C48" s="82"/>
      <c r="D48" s="78"/>
      <c r="E48" s="83"/>
      <c r="F48" s="84"/>
      <c r="G48" s="85" t="e">
        <f>F48/#REF!</f>
        <v>#REF!</v>
      </c>
      <c r="H48" s="1"/>
      <c r="I48" s="2"/>
    </row>
    <row r="49" spans="1:9" s="13" customFormat="1" ht="13.5" customHeight="1" x14ac:dyDescent="0.25">
      <c r="A49" s="6"/>
      <c r="B49" s="291"/>
      <c r="C49" s="292" t="s">
        <v>24</v>
      </c>
      <c r="D49" s="293"/>
      <c r="E49" s="83">
        <f>SUM(E46:E48)</f>
        <v>0</v>
      </c>
      <c r="F49" s="84">
        <f>SUM(F46:F48)</f>
        <v>0</v>
      </c>
      <c r="G49" s="85" t="e">
        <f>SUM(G46:G48)</f>
        <v>#REF!</v>
      </c>
      <c r="H49" s="1"/>
      <c r="I49" s="2"/>
    </row>
    <row r="50" spans="1:9" s="13" customFormat="1" ht="140.25" customHeight="1" x14ac:dyDescent="0.25">
      <c r="A50" s="6"/>
      <c r="B50" s="294" t="s">
        <v>143</v>
      </c>
      <c r="C50" s="295"/>
      <c r="D50" s="295"/>
      <c r="E50" s="295"/>
      <c r="F50" s="295"/>
      <c r="G50" s="296"/>
      <c r="H50" s="1"/>
      <c r="I50" s="2"/>
    </row>
    <row r="51" spans="1:9" s="13" customFormat="1" ht="8.25" customHeight="1" x14ac:dyDescent="0.25">
      <c r="A51" s="6"/>
      <c r="B51" s="89"/>
      <c r="C51" s="89"/>
      <c r="D51" s="89"/>
      <c r="E51" s="89"/>
      <c r="F51" s="89"/>
      <c r="G51" s="89"/>
      <c r="H51" s="1"/>
      <c r="I51" s="2"/>
    </row>
    <row r="52" spans="1:9" s="1" customFormat="1" ht="78" customHeight="1" x14ac:dyDescent="0.25">
      <c r="A52" s="287" t="s">
        <v>203</v>
      </c>
      <c r="B52" s="287"/>
      <c r="C52" s="287"/>
      <c r="D52" s="287"/>
      <c r="E52" s="287"/>
      <c r="F52" s="287"/>
      <c r="G52" s="287"/>
      <c r="I52" s="90" t="s">
        <v>182</v>
      </c>
    </row>
    <row r="53" spans="1:9" ht="8.1" customHeight="1" x14ac:dyDescent="0.2"/>
    <row r="54" spans="1:9" ht="108" customHeight="1" x14ac:dyDescent="0.2">
      <c r="A54" s="149" t="s">
        <v>144</v>
      </c>
      <c r="B54" s="149"/>
      <c r="C54" s="149"/>
      <c r="D54" s="149"/>
      <c r="E54" s="149"/>
      <c r="F54" s="149"/>
      <c r="G54" s="149"/>
      <c r="I54" s="92" t="s">
        <v>69</v>
      </c>
    </row>
    <row r="55" spans="1:9" ht="15" x14ac:dyDescent="0.2">
      <c r="A55" s="3"/>
      <c r="B55" s="164" t="s">
        <v>132</v>
      </c>
      <c r="C55" s="164"/>
      <c r="D55" s="164"/>
      <c r="E55" s="164"/>
      <c r="F55" s="164"/>
      <c r="G55" s="2"/>
      <c r="H55" s="3"/>
      <c r="I55" s="15"/>
    </row>
    <row r="56" spans="1:9" ht="30" customHeight="1" x14ac:dyDescent="0.2">
      <c r="A56" s="63"/>
      <c r="B56" s="216" t="s">
        <v>133</v>
      </c>
      <c r="C56" s="216"/>
      <c r="D56" s="93" t="s">
        <v>131</v>
      </c>
      <c r="E56" s="93" t="s">
        <v>130</v>
      </c>
      <c r="F56" s="93" t="s">
        <v>140</v>
      </c>
      <c r="G56" s="63"/>
      <c r="I56" s="15"/>
    </row>
    <row r="57" spans="1:9" ht="54.75" customHeight="1" x14ac:dyDescent="0.2">
      <c r="A57" s="63"/>
      <c r="B57" s="305" t="s">
        <v>204</v>
      </c>
      <c r="C57" s="305"/>
      <c r="D57" s="114"/>
      <c r="E57" s="115">
        <v>0.27</v>
      </c>
      <c r="F57" s="116">
        <f>ROUND(D57*E57,2)</f>
        <v>0</v>
      </c>
      <c r="G57" s="63"/>
      <c r="I57" s="117" t="s">
        <v>207</v>
      </c>
    </row>
    <row r="58" spans="1:9" ht="16.5" customHeight="1" x14ac:dyDescent="0.2">
      <c r="A58" s="63"/>
      <c r="B58" s="304" t="s">
        <v>165</v>
      </c>
      <c r="C58" s="304"/>
      <c r="D58" s="114"/>
      <c r="E58" s="115">
        <v>0.41</v>
      </c>
      <c r="F58" s="116">
        <f>ROUND(D58*E58,2)</f>
        <v>0</v>
      </c>
      <c r="G58" s="63"/>
      <c r="I58" s="15"/>
    </row>
    <row r="59" spans="1:9" ht="15" x14ac:dyDescent="0.2">
      <c r="A59" s="63"/>
      <c r="B59" s="306" t="str">
        <f>+B66</f>
        <v>T O T A L</v>
      </c>
      <c r="C59" s="306"/>
      <c r="D59" s="306"/>
      <c r="E59" s="306"/>
      <c r="F59" s="101">
        <f>SUM(F57:F58)</f>
        <v>0</v>
      </c>
      <c r="G59" s="63"/>
      <c r="I59" s="15"/>
    </row>
    <row r="60" spans="1:9" ht="8.25" customHeight="1" x14ac:dyDescent="0.2">
      <c r="A60" s="63"/>
      <c r="B60" s="63"/>
      <c r="C60" s="63"/>
      <c r="D60" s="63"/>
      <c r="E60" s="63"/>
      <c r="F60" s="63"/>
      <c r="G60" s="63"/>
      <c r="I60" s="15"/>
    </row>
    <row r="61" spans="1:9" ht="46.5" customHeight="1" thickBot="1" x14ac:dyDescent="0.25">
      <c r="A61" s="149" t="s">
        <v>145</v>
      </c>
      <c r="B61" s="149"/>
      <c r="C61" s="149"/>
      <c r="D61" s="149"/>
      <c r="E61" s="149"/>
      <c r="F61" s="149"/>
      <c r="G61" s="149"/>
      <c r="I61" s="92" t="s">
        <v>70</v>
      </c>
    </row>
    <row r="62" spans="1:9" ht="15" customHeight="1" thickBot="1" x14ac:dyDescent="0.25">
      <c r="A62" s="3"/>
      <c r="B62" s="158" t="s">
        <v>52</v>
      </c>
      <c r="C62" s="159"/>
      <c r="D62" s="159"/>
      <c r="E62" s="159"/>
      <c r="F62" s="160"/>
      <c r="G62" s="3"/>
      <c r="I62" s="3"/>
    </row>
    <row r="63" spans="1:9" ht="30" customHeight="1" x14ac:dyDescent="0.2">
      <c r="A63" s="3"/>
      <c r="B63" s="227" t="s">
        <v>53</v>
      </c>
      <c r="C63" s="228"/>
      <c r="D63" s="94" t="s">
        <v>72</v>
      </c>
      <c r="E63" s="94" t="s">
        <v>73</v>
      </c>
      <c r="F63" s="95" t="s">
        <v>74</v>
      </c>
      <c r="G63" s="3"/>
      <c r="I63" s="3"/>
    </row>
    <row r="64" spans="1:9" ht="15" customHeight="1" x14ac:dyDescent="0.2">
      <c r="A64" s="3"/>
      <c r="B64" s="229"/>
      <c r="C64" s="230"/>
      <c r="D64" s="11" t="e">
        <f>+F64/E64</f>
        <v>#DIV/0!</v>
      </c>
      <c r="E64" s="12"/>
      <c r="F64" s="102"/>
      <c r="G64" s="3"/>
      <c r="I64" s="3"/>
    </row>
    <row r="65" spans="1:9" ht="15" customHeight="1" x14ac:dyDescent="0.2">
      <c r="A65" s="3"/>
      <c r="B65" s="229"/>
      <c r="C65" s="230"/>
      <c r="D65" s="11" t="e">
        <f>+F65/E65</f>
        <v>#DIV/0!</v>
      </c>
      <c r="E65" s="12"/>
      <c r="F65" s="102"/>
      <c r="G65" s="3"/>
      <c r="I65" s="3"/>
    </row>
    <row r="66" spans="1:9" ht="15" customHeight="1" thickBot="1" x14ac:dyDescent="0.25">
      <c r="A66" s="10"/>
      <c r="B66" s="231" t="s">
        <v>11</v>
      </c>
      <c r="C66" s="232"/>
      <c r="D66" s="233"/>
      <c r="E66" s="35">
        <f>SUM(E64:E65)</f>
        <v>0</v>
      </c>
      <c r="F66" s="103">
        <f>SUM(F64:F65)</f>
        <v>0</v>
      </c>
      <c r="G66" s="10"/>
    </row>
    <row r="67" spans="1:9" s="73" customFormat="1" ht="8.25" customHeight="1" x14ac:dyDescent="0.2">
      <c r="A67" s="67"/>
      <c r="B67" s="68"/>
      <c r="C67" s="68"/>
      <c r="D67" s="66"/>
      <c r="E67" s="69"/>
      <c r="F67" s="70"/>
      <c r="G67" s="67"/>
      <c r="H67" s="71"/>
      <c r="I67" s="72"/>
    </row>
    <row r="68" spans="1:9" ht="64.5" customHeight="1" thickBot="1" x14ac:dyDescent="0.25">
      <c r="A68" s="149" t="s">
        <v>146</v>
      </c>
      <c r="B68" s="149"/>
      <c r="C68" s="149"/>
      <c r="D68" s="149"/>
      <c r="E68" s="149"/>
      <c r="F68" s="149"/>
      <c r="G68" s="149"/>
      <c r="I68" s="92" t="s">
        <v>76</v>
      </c>
    </row>
    <row r="69" spans="1:9" ht="15.75" thickBot="1" x14ac:dyDescent="0.25">
      <c r="A69" s="3"/>
      <c r="B69" s="158" t="s">
        <v>134</v>
      </c>
      <c r="C69" s="159"/>
      <c r="D69" s="159"/>
      <c r="E69" s="159"/>
      <c r="F69" s="160"/>
      <c r="G69" s="2"/>
      <c r="H69" s="3"/>
      <c r="I69" s="15"/>
    </row>
    <row r="70" spans="1:9" ht="30" customHeight="1" thickBot="1" x14ac:dyDescent="0.25">
      <c r="A70" s="3"/>
      <c r="B70" s="309" t="s">
        <v>9</v>
      </c>
      <c r="C70" s="310"/>
      <c r="D70" s="96" t="s">
        <v>75</v>
      </c>
      <c r="E70" s="96" t="s">
        <v>141</v>
      </c>
      <c r="F70" s="97" t="s">
        <v>10</v>
      </c>
      <c r="G70" s="2"/>
      <c r="H70" s="44"/>
      <c r="I70" s="15"/>
    </row>
    <row r="71" spans="1:9" ht="15" customHeight="1" x14ac:dyDescent="0.2">
      <c r="A71" s="3"/>
      <c r="B71" s="311"/>
      <c r="C71" s="312"/>
      <c r="D71" s="51"/>
      <c r="E71" s="52"/>
      <c r="F71" s="104">
        <f>+E71*D71</f>
        <v>0</v>
      </c>
      <c r="G71" s="2"/>
      <c r="H71" s="44"/>
      <c r="I71" s="15"/>
    </row>
    <row r="72" spans="1:9" ht="15" customHeight="1" x14ac:dyDescent="0.2">
      <c r="A72" s="3"/>
      <c r="B72" s="313"/>
      <c r="C72" s="155"/>
      <c r="D72" s="53"/>
      <c r="E72" s="54"/>
      <c r="F72" s="105">
        <f>+E72*D72</f>
        <v>0</v>
      </c>
      <c r="G72" s="2"/>
      <c r="H72" s="44"/>
      <c r="I72" s="15"/>
    </row>
    <row r="73" spans="1:9" ht="15" customHeight="1" thickBot="1" x14ac:dyDescent="0.25">
      <c r="A73" s="3"/>
      <c r="B73" s="307"/>
      <c r="C73" s="308"/>
      <c r="D73" s="55"/>
      <c r="E73" s="56"/>
      <c r="F73" s="106">
        <f>+E73*D73</f>
        <v>0</v>
      </c>
    </row>
    <row r="74" spans="1:9" ht="15" customHeight="1" thickBot="1" x14ac:dyDescent="0.25">
      <c r="B74" s="158" t="s">
        <v>11</v>
      </c>
      <c r="C74" s="159"/>
      <c r="D74" s="160"/>
      <c r="E74" s="46">
        <f>SUM(E71:E73)</f>
        <v>0</v>
      </c>
      <c r="F74" s="107">
        <f>SUM(F71:F73)</f>
        <v>0</v>
      </c>
    </row>
    <row r="75" spans="1:9" s="73" customFormat="1" ht="8.25" customHeight="1" x14ac:dyDescent="0.2">
      <c r="A75" s="71"/>
      <c r="B75" s="74"/>
      <c r="C75" s="74"/>
      <c r="D75" s="68"/>
      <c r="E75" s="75"/>
      <c r="F75" s="76"/>
      <c r="G75" s="71"/>
      <c r="H75" s="71"/>
      <c r="I75" s="72"/>
    </row>
    <row r="76" spans="1:9" ht="75.75" customHeight="1" x14ac:dyDescent="0.2">
      <c r="A76" s="149" t="s">
        <v>108</v>
      </c>
      <c r="B76" s="149"/>
      <c r="C76" s="149"/>
      <c r="D76" s="149"/>
      <c r="E76" s="149"/>
      <c r="F76" s="149"/>
      <c r="G76" s="149"/>
      <c r="I76" s="92" t="s">
        <v>200</v>
      </c>
    </row>
    <row r="77" spans="1:9" ht="8.25" customHeight="1" x14ac:dyDescent="0.2"/>
    <row r="78" spans="1:9" ht="62.25" customHeight="1" x14ac:dyDescent="0.2">
      <c r="A78" s="149" t="s">
        <v>107</v>
      </c>
      <c r="B78" s="149"/>
      <c r="C78" s="149"/>
      <c r="D78" s="149"/>
      <c r="E78" s="149"/>
      <c r="F78" s="149"/>
      <c r="G78" s="149"/>
      <c r="I78" s="92" t="s">
        <v>77</v>
      </c>
    </row>
    <row r="80" spans="1:9" ht="46.5" customHeight="1" x14ac:dyDescent="0.2">
      <c r="A80" s="149" t="s">
        <v>109</v>
      </c>
      <c r="B80" s="149"/>
      <c r="C80" s="149"/>
      <c r="D80" s="149"/>
      <c r="E80" s="149"/>
      <c r="F80" s="149"/>
      <c r="G80" s="149"/>
      <c r="I80" s="98" t="s">
        <v>78</v>
      </c>
    </row>
    <row r="81" spans="1:9" ht="8.25" customHeight="1" x14ac:dyDescent="0.2">
      <c r="A81" s="10"/>
      <c r="B81" s="10"/>
      <c r="C81" s="10"/>
      <c r="D81" s="10"/>
      <c r="E81" s="10"/>
      <c r="F81" s="10"/>
      <c r="G81" s="10"/>
    </row>
    <row r="82" spans="1:9" s="1" customFormat="1" ht="106.5" customHeight="1" x14ac:dyDescent="0.25">
      <c r="A82" s="252" t="s">
        <v>126</v>
      </c>
      <c r="B82" s="253"/>
      <c r="C82" s="253"/>
      <c r="D82" s="253"/>
      <c r="E82" s="253"/>
      <c r="F82" s="253"/>
      <c r="G82" s="253"/>
      <c r="I82" s="90" t="s">
        <v>104</v>
      </c>
    </row>
    <row r="83" spans="1:9" s="1" customFormat="1" ht="66" customHeight="1" x14ac:dyDescent="0.25">
      <c r="A83" s="254" t="s">
        <v>156</v>
      </c>
      <c r="B83" s="255"/>
      <c r="C83" s="255"/>
      <c r="D83" s="255"/>
      <c r="E83" s="255"/>
      <c r="F83" s="255"/>
      <c r="G83" s="255"/>
      <c r="I83" s="130" t="s">
        <v>205</v>
      </c>
    </row>
    <row r="84" spans="1:9" s="1" customFormat="1" ht="30.75" customHeight="1" x14ac:dyDescent="0.25">
      <c r="A84" s="260" t="s">
        <v>59</v>
      </c>
      <c r="B84" s="261"/>
      <c r="C84" s="261"/>
      <c r="D84" s="261"/>
      <c r="E84" s="261"/>
      <c r="F84" s="261"/>
      <c r="G84" s="262"/>
      <c r="I84" s="6"/>
    </row>
    <row r="85" spans="1:9" ht="91.5" customHeight="1" x14ac:dyDescent="0.2">
      <c r="A85" s="257" t="s">
        <v>163</v>
      </c>
      <c r="B85" s="258"/>
      <c r="C85" s="258"/>
      <c r="D85" s="258"/>
      <c r="E85" s="258"/>
      <c r="F85" s="258"/>
      <c r="G85" s="259"/>
      <c r="I85" s="139" t="s">
        <v>219</v>
      </c>
    </row>
    <row r="86" spans="1:9" ht="8.25" customHeight="1" thickBot="1" x14ac:dyDescent="0.25">
      <c r="A86" s="10"/>
      <c r="B86" s="10"/>
      <c r="C86" s="10"/>
      <c r="D86" s="10"/>
      <c r="E86" s="10"/>
      <c r="F86" s="10"/>
      <c r="G86" s="10"/>
    </row>
    <row r="87" spans="1:9" s="1" customFormat="1" ht="32.25" customHeight="1" thickBot="1" x14ac:dyDescent="0.3">
      <c r="A87" s="158" t="s">
        <v>25</v>
      </c>
      <c r="B87" s="159"/>
      <c r="C87" s="159"/>
      <c r="D87" s="159"/>
      <c r="E87" s="159"/>
      <c r="F87" s="159"/>
      <c r="G87" s="256"/>
      <c r="I87" s="6"/>
    </row>
    <row r="88" spans="1:9" s="1" customFormat="1" ht="14.1" customHeight="1" x14ac:dyDescent="0.25">
      <c r="A88" s="199" t="s">
        <v>26</v>
      </c>
      <c r="B88" s="200"/>
      <c r="C88" s="201"/>
      <c r="D88" s="202" t="s">
        <v>27</v>
      </c>
      <c r="E88" s="203"/>
      <c r="F88" s="204"/>
      <c r="G88" s="14" t="s">
        <v>28</v>
      </c>
      <c r="I88" s="6"/>
    </row>
    <row r="89" spans="1:9" s="1" customFormat="1" ht="17.25" customHeight="1" x14ac:dyDescent="0.25">
      <c r="A89" s="237"/>
      <c r="B89" s="238"/>
      <c r="C89" s="193"/>
      <c r="D89" s="239" t="s">
        <v>29</v>
      </c>
      <c r="E89" s="240"/>
      <c r="F89" s="241"/>
      <c r="G89" s="49">
        <v>10000000</v>
      </c>
      <c r="I89" s="6"/>
    </row>
    <row r="90" spans="1:9" s="1" customFormat="1" ht="36.75" customHeight="1" x14ac:dyDescent="0.25">
      <c r="A90" s="237" t="s">
        <v>30</v>
      </c>
      <c r="B90" s="242"/>
      <c r="C90" s="230"/>
      <c r="D90" s="239" t="s">
        <v>167</v>
      </c>
      <c r="E90" s="240"/>
      <c r="F90" s="241"/>
      <c r="G90" s="49">
        <v>100000</v>
      </c>
      <c r="I90" s="15"/>
    </row>
    <row r="91" spans="1:9" s="1" customFormat="1" ht="38.25" customHeight="1" x14ac:dyDescent="0.25">
      <c r="A91" s="237"/>
      <c r="B91" s="238"/>
      <c r="C91" s="193"/>
      <c r="D91" s="239" t="s">
        <v>102</v>
      </c>
      <c r="E91" s="240"/>
      <c r="F91" s="241"/>
      <c r="G91" s="49">
        <v>50000</v>
      </c>
      <c r="I91" s="132" t="s">
        <v>201</v>
      </c>
    </row>
    <row r="92" spans="1:9" s="1" customFormat="1" ht="24" customHeight="1" x14ac:dyDescent="0.25">
      <c r="A92" s="243"/>
      <c r="B92" s="244"/>
      <c r="C92" s="245"/>
      <c r="D92" s="249" t="s">
        <v>31</v>
      </c>
      <c r="E92" s="251" t="s">
        <v>32</v>
      </c>
      <c r="F92" s="251"/>
      <c r="G92" s="49">
        <v>500000</v>
      </c>
      <c r="I92" s="145" t="s">
        <v>202</v>
      </c>
    </row>
    <row r="93" spans="1:9" s="1" customFormat="1" ht="24" customHeight="1" x14ac:dyDescent="0.25">
      <c r="A93" s="246"/>
      <c r="B93" s="247"/>
      <c r="C93" s="248"/>
      <c r="D93" s="250"/>
      <c r="E93" s="251" t="s">
        <v>33</v>
      </c>
      <c r="F93" s="251"/>
      <c r="G93" s="50">
        <v>3000000</v>
      </c>
      <c r="I93" s="145"/>
    </row>
    <row r="94" spans="1:9" s="13" customFormat="1" ht="15.75" customHeight="1" x14ac:dyDescent="0.25">
      <c r="A94" s="234" t="s">
        <v>34</v>
      </c>
      <c r="B94" s="235"/>
      <c r="C94" s="235"/>
      <c r="D94" s="235"/>
      <c r="E94" s="235"/>
      <c r="F94" s="236"/>
      <c r="G94" s="16">
        <f>SUM(G89:G93)</f>
        <v>13650000</v>
      </c>
      <c r="H94" s="1"/>
      <c r="I94" s="2"/>
    </row>
    <row r="95" spans="1:9" s="13" customFormat="1" ht="15.75" customHeight="1" x14ac:dyDescent="0.25">
      <c r="A95" s="207" t="s">
        <v>35</v>
      </c>
      <c r="B95" s="208"/>
      <c r="C95" s="208"/>
      <c r="D95" s="208"/>
      <c r="E95" s="208"/>
      <c r="F95" s="209"/>
      <c r="G95" s="17">
        <f>(G89+G90)/G94</f>
        <v>0.73992673992673996</v>
      </c>
      <c r="H95" s="1"/>
      <c r="I95" s="2"/>
    </row>
    <row r="96" spans="1:9" s="13" customFormat="1" ht="15.75" customHeight="1" x14ac:dyDescent="0.25">
      <c r="A96" s="207" t="s">
        <v>36</v>
      </c>
      <c r="B96" s="208"/>
      <c r="C96" s="208"/>
      <c r="D96" s="208"/>
      <c r="E96" s="208"/>
      <c r="F96" s="209"/>
      <c r="G96" s="17">
        <f>G91/G94</f>
        <v>3.663003663003663E-3</v>
      </c>
      <c r="H96" s="1"/>
      <c r="I96" s="18"/>
    </row>
    <row r="97" spans="1:11" s="13" customFormat="1" ht="15.75" customHeight="1" x14ac:dyDescent="0.25">
      <c r="A97" s="210" t="s">
        <v>37</v>
      </c>
      <c r="B97" s="211"/>
      <c r="C97" s="211"/>
      <c r="D97" s="211"/>
      <c r="E97" s="211"/>
      <c r="F97" s="212"/>
      <c r="G97" s="17">
        <f>(G89+G90+G91+G92)/G94</f>
        <v>0.78021978021978022</v>
      </c>
      <c r="H97" s="1"/>
      <c r="I97" s="18"/>
      <c r="J97" s="18"/>
      <c r="K97" s="18"/>
    </row>
    <row r="98" spans="1:11" s="13" customFormat="1" ht="15.75" customHeight="1" thickBot="1" x14ac:dyDescent="0.3">
      <c r="A98" s="213" t="s">
        <v>38</v>
      </c>
      <c r="B98" s="214"/>
      <c r="C98" s="214"/>
      <c r="D98" s="214"/>
      <c r="E98" s="214"/>
      <c r="F98" s="215"/>
      <c r="G98" s="19">
        <f>(G92+G93)/G94</f>
        <v>0.25641025641025639</v>
      </c>
      <c r="H98" s="1"/>
      <c r="I98" s="18"/>
    </row>
    <row r="99" spans="1:11" ht="8.25" customHeight="1" x14ac:dyDescent="0.2"/>
    <row r="100" spans="1:11" ht="60.75" customHeight="1" x14ac:dyDescent="0.2">
      <c r="A100" s="149" t="s">
        <v>127</v>
      </c>
      <c r="B100" s="149"/>
      <c r="C100" s="149"/>
      <c r="D100" s="149"/>
      <c r="E100" s="149"/>
      <c r="F100" s="149"/>
      <c r="G100" s="149"/>
      <c r="I100" s="92" t="s">
        <v>79</v>
      </c>
    </row>
    <row r="101" spans="1:11" ht="8.25" customHeight="1" x14ac:dyDescent="0.2">
      <c r="A101" s="10"/>
      <c r="B101" s="10"/>
      <c r="C101" s="10"/>
      <c r="D101" s="10"/>
      <c r="E101" s="10"/>
      <c r="F101" s="10"/>
      <c r="G101" s="10"/>
    </row>
    <row r="102" spans="1:11" ht="186.75" customHeight="1" x14ac:dyDescent="0.2">
      <c r="A102" s="149" t="s">
        <v>174</v>
      </c>
      <c r="B102" s="149"/>
      <c r="C102" s="149"/>
      <c r="D102" s="149"/>
      <c r="E102" s="149"/>
      <c r="F102" s="149"/>
      <c r="G102" s="149"/>
      <c r="I102" s="140" t="s">
        <v>220</v>
      </c>
    </row>
    <row r="103" spans="1:11" s="13" customFormat="1" ht="42.75" customHeight="1" x14ac:dyDescent="0.25">
      <c r="A103" s="216" t="s">
        <v>9</v>
      </c>
      <c r="B103" s="216"/>
      <c r="C103" s="93" t="s">
        <v>87</v>
      </c>
      <c r="D103" s="93" t="s">
        <v>138</v>
      </c>
      <c r="E103" s="93" t="s">
        <v>85</v>
      </c>
      <c r="F103" s="93" t="s">
        <v>39</v>
      </c>
      <c r="G103" s="216" t="s">
        <v>40</v>
      </c>
      <c r="H103" s="1"/>
      <c r="I103" s="2"/>
    </row>
    <row r="104" spans="1:11" s="13" customFormat="1" ht="19.5" customHeight="1" x14ac:dyDescent="0.25">
      <c r="A104" s="217" t="s">
        <v>166</v>
      </c>
      <c r="B104" s="218"/>
      <c r="C104" s="61" t="s">
        <v>80</v>
      </c>
      <c r="D104" s="80" t="s">
        <v>89</v>
      </c>
      <c r="E104" s="79"/>
      <c r="F104" s="79"/>
      <c r="G104" s="216"/>
      <c r="H104" s="1"/>
      <c r="I104" s="122"/>
    </row>
    <row r="105" spans="1:11" s="13" customFormat="1" ht="19.5" customHeight="1" x14ac:dyDescent="0.25">
      <c r="A105" s="219"/>
      <c r="B105" s="220"/>
      <c r="C105" s="61" t="s">
        <v>81</v>
      </c>
      <c r="D105" s="80" t="s">
        <v>88</v>
      </c>
      <c r="E105" s="79"/>
      <c r="F105" s="79"/>
      <c r="G105" s="216"/>
      <c r="H105" s="1"/>
    </row>
    <row r="106" spans="1:11" s="13" customFormat="1" ht="19.5" customHeight="1" x14ac:dyDescent="0.25">
      <c r="A106" s="219"/>
      <c r="B106" s="220"/>
      <c r="C106" s="61" t="s">
        <v>82</v>
      </c>
      <c r="D106" s="80" t="s">
        <v>183</v>
      </c>
      <c r="E106" s="79"/>
      <c r="F106" s="79"/>
      <c r="G106" s="216"/>
      <c r="H106" s="1"/>
    </row>
    <row r="107" spans="1:11" s="13" customFormat="1" ht="27.75" customHeight="1" x14ac:dyDescent="0.25">
      <c r="A107" s="219"/>
      <c r="B107" s="220"/>
      <c r="C107" s="223" t="s">
        <v>83</v>
      </c>
      <c r="D107" s="224"/>
      <c r="E107" s="112" t="e">
        <f>AVERAGE(E104:E106)</f>
        <v>#DIV/0!</v>
      </c>
      <c r="F107" s="119" t="e">
        <f>AVERAGE(F104:F106)</f>
        <v>#DIV/0!</v>
      </c>
      <c r="G107" s="225" t="e">
        <f>(F108-F107)/F107</f>
        <v>#DIV/0!</v>
      </c>
      <c r="H107" s="1"/>
    </row>
    <row r="108" spans="1:11" s="13" customFormat="1" ht="21" customHeight="1" x14ac:dyDescent="0.25">
      <c r="A108" s="221"/>
      <c r="B108" s="222"/>
      <c r="C108" s="118" t="s">
        <v>84</v>
      </c>
      <c r="D108" s="80" t="s">
        <v>221</v>
      </c>
      <c r="E108" s="79"/>
      <c r="F108" s="79"/>
      <c r="G108" s="226"/>
      <c r="H108" s="1"/>
      <c r="I108" s="122"/>
    </row>
    <row r="109" spans="1:11" s="13" customFormat="1" ht="15" x14ac:dyDescent="0.25">
      <c r="A109" s="77" t="s">
        <v>86</v>
      </c>
      <c r="B109" s="182" t="s">
        <v>90</v>
      </c>
      <c r="C109" s="182"/>
      <c r="D109" s="182"/>
      <c r="E109" s="182"/>
      <c r="F109" s="182"/>
      <c r="G109" s="182"/>
      <c r="H109" s="1"/>
    </row>
    <row r="110" spans="1:11" ht="8.1" customHeight="1" x14ac:dyDescent="0.2">
      <c r="A110" s="10"/>
      <c r="B110" s="10"/>
      <c r="C110" s="10"/>
      <c r="D110" s="10"/>
      <c r="E110" s="10"/>
      <c r="F110" s="10"/>
      <c r="G110" s="10"/>
    </row>
    <row r="111" spans="1:11" ht="76.5" customHeight="1" x14ac:dyDescent="0.2">
      <c r="A111" s="161" t="s">
        <v>142</v>
      </c>
      <c r="B111" s="161"/>
      <c r="C111" s="161"/>
      <c r="D111" s="161"/>
      <c r="E111" s="161"/>
      <c r="F111" s="161"/>
      <c r="G111" s="161"/>
    </row>
    <row r="112" spans="1:11" ht="8.25" customHeight="1" x14ac:dyDescent="0.2">
      <c r="A112" s="10"/>
      <c r="B112" s="10"/>
      <c r="C112" s="10"/>
      <c r="D112" s="10"/>
      <c r="E112" s="10"/>
      <c r="F112" s="10"/>
      <c r="G112" s="10"/>
      <c r="I112" s="3"/>
    </row>
    <row r="113" spans="1:9" x14ac:dyDescent="0.2">
      <c r="A113" s="149" t="s">
        <v>173</v>
      </c>
      <c r="B113" s="149"/>
      <c r="C113" s="149"/>
      <c r="D113" s="149"/>
      <c r="E113" s="149"/>
      <c r="F113" s="149"/>
      <c r="G113" s="149"/>
      <c r="I113" s="3"/>
    </row>
    <row r="114" spans="1:9" ht="8.25" customHeight="1" x14ac:dyDescent="0.2">
      <c r="A114" s="63"/>
      <c r="B114" s="63"/>
      <c r="C114" s="63"/>
      <c r="D114" s="63"/>
      <c r="E114" s="63"/>
      <c r="F114" s="63"/>
      <c r="G114" s="63"/>
      <c r="I114" s="3"/>
    </row>
    <row r="115" spans="1:9" ht="40.5" customHeight="1" x14ac:dyDescent="0.2">
      <c r="A115" s="166" t="s">
        <v>41</v>
      </c>
      <c r="B115" s="188"/>
      <c r="C115" s="188"/>
      <c r="D115" s="188"/>
      <c r="E115" s="188"/>
      <c r="F115" s="205" t="str">
        <f>+A4</f>
        <v>01/01/2025 - 31/12/2025</v>
      </c>
      <c r="G115" s="206"/>
      <c r="I115" s="3"/>
    </row>
    <row r="116" spans="1:9" ht="28.5" customHeight="1" x14ac:dyDescent="0.2">
      <c r="A116" s="189" t="s">
        <v>42</v>
      </c>
      <c r="B116" s="164" t="s">
        <v>26</v>
      </c>
      <c r="C116" s="191"/>
      <c r="D116" s="164" t="s">
        <v>129</v>
      </c>
      <c r="E116" s="191"/>
      <c r="F116" s="191"/>
      <c r="G116" s="20" t="s">
        <v>28</v>
      </c>
      <c r="I116" s="3"/>
    </row>
    <row r="117" spans="1:9" ht="27" customHeight="1" x14ac:dyDescent="0.2">
      <c r="A117" s="155"/>
      <c r="B117" s="192"/>
      <c r="C117" s="193"/>
      <c r="D117" s="194" t="s">
        <v>157</v>
      </c>
      <c r="E117" s="195"/>
      <c r="F117" s="195"/>
      <c r="G117" s="48">
        <v>0</v>
      </c>
      <c r="H117" s="9"/>
      <c r="I117" s="3"/>
    </row>
    <row r="118" spans="1:9" ht="15" x14ac:dyDescent="0.2">
      <c r="A118" s="155"/>
      <c r="B118" s="154"/>
      <c r="C118" s="155"/>
      <c r="D118" s="194" t="s">
        <v>125</v>
      </c>
      <c r="E118" s="195"/>
      <c r="F118" s="195"/>
      <c r="G118" s="21">
        <v>0</v>
      </c>
      <c r="I118" s="3"/>
    </row>
    <row r="119" spans="1:9" ht="15" x14ac:dyDescent="0.2">
      <c r="A119" s="155"/>
      <c r="B119" s="154"/>
      <c r="C119" s="155"/>
      <c r="D119" s="194" t="s">
        <v>158</v>
      </c>
      <c r="E119" s="195"/>
      <c r="F119" s="195"/>
      <c r="G119" s="21">
        <v>0</v>
      </c>
      <c r="I119" s="3"/>
    </row>
    <row r="120" spans="1:9" ht="15" x14ac:dyDescent="0.2">
      <c r="A120" s="155"/>
      <c r="B120" s="154"/>
      <c r="C120" s="155"/>
      <c r="D120" s="194" t="s">
        <v>43</v>
      </c>
      <c r="E120" s="195"/>
      <c r="F120" s="195"/>
      <c r="G120" s="21">
        <v>0</v>
      </c>
      <c r="I120" s="3"/>
    </row>
    <row r="121" spans="1:9" ht="73.5" customHeight="1" x14ac:dyDescent="0.2">
      <c r="A121" s="155"/>
      <c r="B121" s="154"/>
      <c r="C121" s="155"/>
      <c r="D121" s="150" t="s">
        <v>168</v>
      </c>
      <c r="E121" s="151"/>
      <c r="F121" s="151"/>
      <c r="G121" s="21">
        <v>0</v>
      </c>
      <c r="I121" s="3"/>
    </row>
    <row r="122" spans="1:9" ht="59.25" customHeight="1" x14ac:dyDescent="0.2">
      <c r="A122" s="155"/>
      <c r="B122" s="154"/>
      <c r="C122" s="155"/>
      <c r="D122" s="152" t="s">
        <v>169</v>
      </c>
      <c r="E122" s="153"/>
      <c r="F122" s="153"/>
      <c r="G122" s="21">
        <v>0</v>
      </c>
      <c r="I122" s="3"/>
    </row>
    <row r="123" spans="1:9" ht="15" x14ac:dyDescent="0.2">
      <c r="A123" s="155"/>
      <c r="B123" s="164" t="s">
        <v>137</v>
      </c>
      <c r="C123" s="155"/>
      <c r="D123" s="155"/>
      <c r="E123" s="155"/>
      <c r="F123" s="155"/>
      <c r="G123" s="22">
        <f>SUM(G117:G122)</f>
        <v>0</v>
      </c>
      <c r="I123" s="3"/>
    </row>
    <row r="124" spans="1:9" ht="15" x14ac:dyDescent="0.2">
      <c r="A124" s="155"/>
      <c r="B124" s="164" t="s">
        <v>26</v>
      </c>
      <c r="C124" s="191"/>
      <c r="D124" s="164" t="s">
        <v>61</v>
      </c>
      <c r="E124" s="191"/>
      <c r="F124" s="191"/>
      <c r="G124" s="20" t="s">
        <v>28</v>
      </c>
      <c r="I124" s="123" t="s">
        <v>112</v>
      </c>
    </row>
    <row r="125" spans="1:9" ht="45" customHeight="1" x14ac:dyDescent="0.2">
      <c r="A125" s="190"/>
      <c r="B125" s="154" t="s">
        <v>185</v>
      </c>
      <c r="C125" s="155"/>
      <c r="D125" s="197" t="s">
        <v>110</v>
      </c>
      <c r="E125" s="198"/>
      <c r="F125" s="198"/>
      <c r="G125" s="48">
        <v>0</v>
      </c>
      <c r="H125" s="1" t="s">
        <v>115</v>
      </c>
      <c r="I125" s="143" t="s">
        <v>124</v>
      </c>
    </row>
    <row r="126" spans="1:9" ht="29.25" customHeight="1" x14ac:dyDescent="0.2">
      <c r="A126" s="190"/>
      <c r="B126" s="154" t="s">
        <v>186</v>
      </c>
      <c r="C126" s="155"/>
      <c r="D126" s="197" t="s">
        <v>44</v>
      </c>
      <c r="E126" s="198"/>
      <c r="F126" s="198"/>
      <c r="G126" s="48">
        <v>0</v>
      </c>
      <c r="H126" s="1" t="s">
        <v>116</v>
      </c>
      <c r="I126" s="143"/>
    </row>
    <row r="127" spans="1:9" x14ac:dyDescent="0.2">
      <c r="A127" s="190"/>
      <c r="B127" s="154" t="s">
        <v>189</v>
      </c>
      <c r="C127" s="155"/>
      <c r="D127" s="197" t="s">
        <v>45</v>
      </c>
      <c r="E127" s="198"/>
      <c r="F127" s="198"/>
      <c r="G127" s="48">
        <v>0</v>
      </c>
      <c r="H127" s="1" t="s">
        <v>117</v>
      </c>
      <c r="I127" s="143"/>
    </row>
    <row r="128" spans="1:9" x14ac:dyDescent="0.2">
      <c r="A128" s="190"/>
      <c r="B128" s="154" t="s">
        <v>191</v>
      </c>
      <c r="C128" s="155"/>
      <c r="D128" s="302" t="s">
        <v>111</v>
      </c>
      <c r="E128" s="303"/>
      <c r="F128" s="303"/>
      <c r="G128" s="48">
        <v>0</v>
      </c>
      <c r="H128" s="1" t="s">
        <v>118</v>
      </c>
      <c r="I128" s="143"/>
    </row>
    <row r="129" spans="1:10" ht="30" customHeight="1" x14ac:dyDescent="0.2">
      <c r="A129" s="190"/>
      <c r="B129" s="154" t="s">
        <v>190</v>
      </c>
      <c r="C129" s="154"/>
      <c r="D129" s="197" t="s">
        <v>47</v>
      </c>
      <c r="E129" s="197"/>
      <c r="F129" s="197"/>
      <c r="G129" s="48">
        <v>0</v>
      </c>
      <c r="H129" s="1" t="s">
        <v>119</v>
      </c>
      <c r="I129" s="143"/>
    </row>
    <row r="130" spans="1:10" ht="31.5" customHeight="1" x14ac:dyDescent="0.2">
      <c r="A130" s="190"/>
      <c r="B130" s="154" t="s">
        <v>187</v>
      </c>
      <c r="C130" s="155"/>
      <c r="D130" s="197" t="s">
        <v>114</v>
      </c>
      <c r="E130" s="198"/>
      <c r="F130" s="198"/>
      <c r="G130" s="48">
        <v>0</v>
      </c>
      <c r="H130" s="1" t="s">
        <v>120</v>
      </c>
      <c r="I130" s="143"/>
    </row>
    <row r="131" spans="1:10" ht="58.5" customHeight="1" x14ac:dyDescent="0.2">
      <c r="A131" s="190"/>
      <c r="B131" s="154"/>
      <c r="C131" s="154"/>
      <c r="D131" s="196" t="s">
        <v>128</v>
      </c>
      <c r="E131" s="196"/>
      <c r="F131" s="196"/>
      <c r="G131" s="21">
        <v>0</v>
      </c>
      <c r="H131" s="1" t="s">
        <v>121</v>
      </c>
      <c r="I131" s="143"/>
    </row>
    <row r="132" spans="1:10" ht="43.5" customHeight="1" x14ac:dyDescent="0.2">
      <c r="A132" s="190"/>
      <c r="B132" s="154"/>
      <c r="C132" s="154"/>
      <c r="D132" s="196" t="s">
        <v>113</v>
      </c>
      <c r="E132" s="196"/>
      <c r="F132" s="196"/>
      <c r="G132" s="21">
        <v>0</v>
      </c>
      <c r="H132" s="1" t="s">
        <v>122</v>
      </c>
      <c r="I132" s="143"/>
    </row>
    <row r="133" spans="1:10" x14ac:dyDescent="0.2">
      <c r="A133" s="190"/>
      <c r="B133" s="154" t="s">
        <v>188</v>
      </c>
      <c r="C133" s="155"/>
      <c r="D133" s="197" t="s">
        <v>46</v>
      </c>
      <c r="E133" s="198"/>
      <c r="F133" s="198"/>
      <c r="G133" s="48">
        <v>0</v>
      </c>
      <c r="H133" s="1" t="s">
        <v>123</v>
      </c>
      <c r="I133" s="144"/>
    </row>
    <row r="134" spans="1:10" ht="18.75" customHeight="1" x14ac:dyDescent="0.2">
      <c r="A134" s="155"/>
      <c r="B134" s="164" t="s">
        <v>136</v>
      </c>
      <c r="C134" s="155"/>
      <c r="D134" s="155"/>
      <c r="E134" s="155"/>
      <c r="F134" s="155"/>
      <c r="G134" s="23">
        <f>SUM(G125:G133)</f>
        <v>0</v>
      </c>
    </row>
    <row r="135" spans="1:10" ht="28.5" customHeight="1" x14ac:dyDescent="0.2">
      <c r="A135" s="166" t="s">
        <v>193</v>
      </c>
      <c r="B135" s="188"/>
      <c r="C135" s="188"/>
      <c r="D135" s="188"/>
      <c r="E135" s="188"/>
      <c r="F135" s="167"/>
      <c r="G135" s="23">
        <f>ROUND(G123-G134,2)</f>
        <v>0</v>
      </c>
      <c r="H135" s="3"/>
    </row>
    <row r="136" spans="1:10" ht="15" x14ac:dyDescent="0.2">
      <c r="A136" s="24"/>
      <c r="B136" s="25"/>
      <c r="C136" s="24"/>
      <c r="D136" s="24"/>
      <c r="E136" s="24"/>
      <c r="F136" s="24"/>
      <c r="G136" s="26"/>
    </row>
    <row r="137" spans="1:10" s="27" customFormat="1" ht="43.5" customHeight="1" x14ac:dyDescent="0.25">
      <c r="A137" s="164" t="s">
        <v>58</v>
      </c>
      <c r="B137" s="164"/>
      <c r="C137" s="164"/>
      <c r="D137" s="164" t="s">
        <v>155</v>
      </c>
      <c r="E137" s="165"/>
      <c r="F137" s="164" t="s">
        <v>57</v>
      </c>
      <c r="G137" s="165"/>
      <c r="I137" s="28"/>
    </row>
    <row r="138" spans="1:10" ht="21.75" customHeight="1" x14ac:dyDescent="0.2">
      <c r="A138" s="162">
        <f>+G135*G95</f>
        <v>0</v>
      </c>
      <c r="B138" s="162"/>
      <c r="C138" s="162"/>
      <c r="D138" s="162">
        <f>G135*G96</f>
        <v>0</v>
      </c>
      <c r="E138" s="163"/>
      <c r="F138" s="162">
        <f>G135*G98</f>
        <v>0</v>
      </c>
      <c r="G138" s="163"/>
      <c r="H138" s="3"/>
      <c r="I138" s="29"/>
    </row>
    <row r="139" spans="1:10" ht="15" x14ac:dyDescent="0.2">
      <c r="A139" s="24"/>
      <c r="B139" s="25"/>
      <c r="C139" s="24"/>
      <c r="D139" s="24"/>
      <c r="E139" s="24"/>
      <c r="F139" s="24"/>
      <c r="G139" s="26"/>
    </row>
    <row r="140" spans="1:10" ht="55.5" customHeight="1" x14ac:dyDescent="0.2">
      <c r="A140" s="164" t="s">
        <v>152</v>
      </c>
      <c r="B140" s="165"/>
      <c r="C140" s="166" t="s">
        <v>153</v>
      </c>
      <c r="D140" s="167"/>
      <c r="E140" s="30" t="s">
        <v>154</v>
      </c>
      <c r="F140" s="164" t="s">
        <v>55</v>
      </c>
      <c r="G140" s="164"/>
      <c r="I140" s="91" t="s">
        <v>184</v>
      </c>
    </row>
    <row r="141" spans="1:10" ht="21.75" customHeight="1" x14ac:dyDescent="0.2">
      <c r="A141" s="168">
        <f>F74</f>
        <v>0</v>
      </c>
      <c r="B141" s="169"/>
      <c r="C141" s="170">
        <v>0</v>
      </c>
      <c r="D141" s="170"/>
      <c r="E141" s="31">
        <v>0</v>
      </c>
      <c r="F141" s="171">
        <f>+E141+C141+A141+D138+A138</f>
        <v>0</v>
      </c>
      <c r="G141" s="171"/>
      <c r="I141" s="91" t="s">
        <v>195</v>
      </c>
    </row>
    <row r="142" spans="1:10" ht="15" x14ac:dyDescent="0.2">
      <c r="A142" s="24"/>
      <c r="B142" s="25"/>
      <c r="C142" s="47"/>
      <c r="D142" s="24"/>
      <c r="E142" s="24"/>
      <c r="F142" s="24"/>
      <c r="G142" s="26"/>
    </row>
    <row r="143" spans="1:10" s="38" customFormat="1" ht="20.25" x14ac:dyDescent="0.2">
      <c r="A143" s="172" t="s">
        <v>56</v>
      </c>
      <c r="B143" s="173"/>
      <c r="C143" s="173"/>
      <c r="D143" s="173"/>
      <c r="E143" s="173"/>
      <c r="F143" s="174"/>
      <c r="G143" s="58">
        <f>+F141</f>
        <v>0</v>
      </c>
      <c r="H143" s="37"/>
      <c r="I143" s="2"/>
      <c r="J143" s="3"/>
    </row>
    <row r="144" spans="1:10" x14ac:dyDescent="0.2">
      <c r="A144" s="175" t="s">
        <v>48</v>
      </c>
      <c r="B144" s="176"/>
      <c r="C144" s="176"/>
      <c r="D144" s="176"/>
      <c r="E144" s="176"/>
      <c r="F144" s="177"/>
      <c r="G144" s="99"/>
    </row>
    <row r="145" spans="1:9" x14ac:dyDescent="0.2">
      <c r="A145" s="175" t="s">
        <v>135</v>
      </c>
      <c r="B145" s="176"/>
      <c r="C145" s="176"/>
      <c r="D145" s="176"/>
      <c r="E145" s="176"/>
      <c r="F145" s="177"/>
      <c r="G145" s="100" t="e">
        <f>(G143-G144)/G144</f>
        <v>#DIV/0!</v>
      </c>
    </row>
    <row r="146" spans="1:9" ht="9.75" customHeight="1" x14ac:dyDescent="0.2">
      <c r="A146" s="24"/>
      <c r="B146" s="25"/>
      <c r="C146" s="24"/>
      <c r="D146" s="24"/>
      <c r="E146" s="24"/>
      <c r="F146" s="24"/>
      <c r="G146" s="26"/>
    </row>
    <row r="147" spans="1:9" s="111" customFormat="1" ht="12.75" x14ac:dyDescent="0.2">
      <c r="A147" s="183" t="s">
        <v>147</v>
      </c>
      <c r="B147" s="183"/>
      <c r="C147" s="183"/>
      <c r="D147" s="183"/>
      <c r="E147" s="183"/>
      <c r="F147" s="183"/>
      <c r="G147" s="183"/>
      <c r="H147" s="109"/>
      <c r="I147" s="110"/>
    </row>
    <row r="148" spans="1:9" s="111" customFormat="1" ht="12.75" x14ac:dyDescent="0.2">
      <c r="A148" s="183" t="s">
        <v>148</v>
      </c>
      <c r="B148" s="183"/>
      <c r="C148" s="183"/>
      <c r="D148" s="183"/>
      <c r="E148" s="183"/>
      <c r="F148" s="183"/>
      <c r="G148" s="183"/>
      <c r="H148" s="109"/>
      <c r="I148" s="110"/>
    </row>
    <row r="149" spans="1:9" s="109" customFormat="1" ht="12.75" x14ac:dyDescent="0.25">
      <c r="A149" s="183" t="s">
        <v>149</v>
      </c>
      <c r="B149" s="183"/>
      <c r="C149" s="183"/>
      <c r="D149" s="183"/>
      <c r="E149" s="183"/>
      <c r="F149" s="183"/>
      <c r="G149" s="183"/>
    </row>
    <row r="150" spans="1:9" s="109" customFormat="1" ht="12.75" x14ac:dyDescent="0.25">
      <c r="A150" s="183" t="s">
        <v>150</v>
      </c>
      <c r="B150" s="183"/>
      <c r="C150" s="183"/>
      <c r="D150" s="183"/>
      <c r="E150" s="183"/>
      <c r="F150" s="183"/>
      <c r="G150" s="183"/>
    </row>
    <row r="151" spans="1:9" s="109" customFormat="1" ht="27" customHeight="1" x14ac:dyDescent="0.25">
      <c r="A151" s="184" t="s">
        <v>151</v>
      </c>
      <c r="B151" s="184"/>
      <c r="C151" s="184"/>
      <c r="D151" s="184"/>
      <c r="E151" s="184"/>
      <c r="F151" s="184"/>
      <c r="G151" s="184"/>
    </row>
    <row r="152" spans="1:9" s="109" customFormat="1" ht="12.75" x14ac:dyDescent="0.25">
      <c r="A152" s="178" t="s">
        <v>175</v>
      </c>
      <c r="B152" s="178"/>
      <c r="C152" s="178"/>
      <c r="D152" s="178"/>
      <c r="E152" s="178"/>
      <c r="F152" s="178"/>
      <c r="G152" s="178"/>
    </row>
    <row r="153" spans="1:9" s="109" customFormat="1" ht="12.75" x14ac:dyDescent="0.25">
      <c r="A153" s="178" t="s">
        <v>176</v>
      </c>
      <c r="B153" s="178"/>
      <c r="C153" s="178"/>
      <c r="D153" s="178"/>
      <c r="E153" s="178"/>
      <c r="F153" s="178"/>
      <c r="G153" s="178"/>
    </row>
    <row r="154" spans="1:9" s="109" customFormat="1" ht="12.75" x14ac:dyDescent="0.25">
      <c r="A154" s="178" t="s">
        <v>194</v>
      </c>
      <c r="B154" s="178"/>
      <c r="C154" s="178"/>
      <c r="D154" s="178"/>
      <c r="E154" s="178"/>
      <c r="F154" s="178"/>
      <c r="G154" s="178"/>
    </row>
    <row r="155" spans="1:9" s="109" customFormat="1" ht="12.75" x14ac:dyDescent="0.25">
      <c r="A155" s="134"/>
      <c r="B155" s="134"/>
      <c r="C155" s="134"/>
      <c r="D155" s="134"/>
      <c r="E155" s="134"/>
      <c r="F155" s="134"/>
      <c r="G155" s="134"/>
    </row>
    <row r="156" spans="1:9" s="1" customFormat="1" ht="30" customHeight="1" x14ac:dyDescent="0.25">
      <c r="A156" s="185" t="s">
        <v>208</v>
      </c>
      <c r="B156" s="185"/>
      <c r="C156" s="185"/>
      <c r="D156" s="185"/>
      <c r="E156" s="185"/>
      <c r="F156" s="185"/>
      <c r="G156" s="185"/>
      <c r="I156" s="6"/>
    </row>
    <row r="157" spans="1:9" s="1" customFormat="1" x14ac:dyDescent="0.25">
      <c r="A157" s="135"/>
      <c r="B157" s="135"/>
      <c r="C157" s="135"/>
      <c r="D157" s="135"/>
      <c r="E157" s="135"/>
      <c r="F157" s="135"/>
      <c r="G157" s="135"/>
      <c r="I157" s="6"/>
    </row>
    <row r="158" spans="1:9" ht="16.5" customHeight="1" x14ac:dyDescent="0.2">
      <c r="A158" s="186" t="s">
        <v>209</v>
      </c>
      <c r="B158" s="186"/>
      <c r="C158" s="186"/>
      <c r="D158" s="186"/>
      <c r="E158" s="186"/>
      <c r="F158" s="186"/>
      <c r="G158" s="186"/>
    </row>
    <row r="159" spans="1:9" s="1" customFormat="1" ht="40.5" customHeight="1" x14ac:dyDescent="0.25">
      <c r="A159" s="141" t="s">
        <v>115</v>
      </c>
      <c r="B159" s="187" t="s">
        <v>210</v>
      </c>
      <c r="C159" s="187"/>
      <c r="D159" s="187"/>
      <c r="E159" s="187"/>
      <c r="F159" s="187"/>
      <c r="G159" s="187"/>
      <c r="I159" s="6"/>
    </row>
    <row r="160" spans="1:9" s="1" customFormat="1" ht="27" customHeight="1" x14ac:dyDescent="0.25">
      <c r="A160" s="141" t="s">
        <v>116</v>
      </c>
      <c r="B160" s="187" t="s">
        <v>211</v>
      </c>
      <c r="C160" s="187"/>
      <c r="D160" s="187"/>
      <c r="E160" s="187"/>
      <c r="F160" s="187"/>
      <c r="G160" s="187"/>
      <c r="I160" s="6"/>
    </row>
    <row r="161" spans="1:9" s="1" customFormat="1" x14ac:dyDescent="0.25">
      <c r="A161" s="32"/>
      <c r="B161" s="32"/>
      <c r="C161" s="32"/>
      <c r="D161" s="32"/>
      <c r="E161" s="32"/>
      <c r="F161" s="32"/>
      <c r="G161" s="32"/>
      <c r="I161" s="6"/>
    </row>
    <row r="162" spans="1:9" s="1" customFormat="1" x14ac:dyDescent="0.25">
      <c r="A162" s="133" t="s">
        <v>216</v>
      </c>
      <c r="D162" s="65"/>
      <c r="E162" s="65"/>
      <c r="F162" s="65"/>
      <c r="I162" s="6"/>
    </row>
    <row r="163" spans="1:9" s="1" customFormat="1" x14ac:dyDescent="0.25">
      <c r="I163" s="6"/>
    </row>
    <row r="164" spans="1:9" s="1" customFormat="1" x14ac:dyDescent="0.25">
      <c r="A164" s="1" t="s">
        <v>49</v>
      </c>
      <c r="I164" s="6"/>
    </row>
    <row r="167" spans="1:9" ht="59.25" customHeight="1" x14ac:dyDescent="0.2">
      <c r="A167" s="33"/>
      <c r="B167" s="33"/>
      <c r="C167" s="33"/>
      <c r="D167" s="33"/>
    </row>
    <row r="168" spans="1:9" x14ac:dyDescent="0.2">
      <c r="A168" s="34" t="s">
        <v>50</v>
      </c>
      <c r="B168" s="179">
        <f>B10</f>
        <v>0</v>
      </c>
      <c r="C168" s="180"/>
      <c r="D168" s="180"/>
    </row>
    <row r="169" spans="1:9" x14ac:dyDescent="0.2">
      <c r="A169" s="34" t="s">
        <v>51</v>
      </c>
      <c r="B169" s="181">
        <f>A11</f>
        <v>0</v>
      </c>
      <c r="C169" s="182"/>
      <c r="D169" s="182"/>
    </row>
    <row r="172" spans="1:9" x14ac:dyDescent="0.2">
      <c r="A172" s="142" t="s">
        <v>192</v>
      </c>
      <c r="B172" s="142"/>
      <c r="C172" s="142"/>
      <c r="D172" s="142"/>
      <c r="E172" s="142"/>
      <c r="F172" s="142"/>
      <c r="G172" s="142"/>
    </row>
  </sheetData>
  <mergeCells count="173">
    <mergeCell ref="A54:G54"/>
    <mergeCell ref="A76:G76"/>
    <mergeCell ref="B127:C127"/>
    <mergeCell ref="D127:F127"/>
    <mergeCell ref="B128:C128"/>
    <mergeCell ref="D128:F128"/>
    <mergeCell ref="B129:C129"/>
    <mergeCell ref="D129:F129"/>
    <mergeCell ref="B131:C131"/>
    <mergeCell ref="D131:F131"/>
    <mergeCell ref="B62:F62"/>
    <mergeCell ref="B56:C56"/>
    <mergeCell ref="B58:C58"/>
    <mergeCell ref="B57:C57"/>
    <mergeCell ref="B55:F55"/>
    <mergeCell ref="B59:E59"/>
    <mergeCell ref="B73:C73"/>
    <mergeCell ref="A78:G78"/>
    <mergeCell ref="A61:G61"/>
    <mergeCell ref="A68:G68"/>
    <mergeCell ref="B70:C70"/>
    <mergeCell ref="B71:C71"/>
    <mergeCell ref="B72:C72"/>
    <mergeCell ref="B69:F69"/>
    <mergeCell ref="A52:G52"/>
    <mergeCell ref="A31:G31"/>
    <mergeCell ref="D42:E42"/>
    <mergeCell ref="D43:E43"/>
    <mergeCell ref="D44:E44"/>
    <mergeCell ref="B45:B49"/>
    <mergeCell ref="C49:D49"/>
    <mergeCell ref="B50:G50"/>
    <mergeCell ref="A35:G35"/>
    <mergeCell ref="A33:G33"/>
    <mergeCell ref="B36:F36"/>
    <mergeCell ref="B37:F37"/>
    <mergeCell ref="B38:C38"/>
    <mergeCell ref="D38:G38"/>
    <mergeCell ref="B39:C39"/>
    <mergeCell ref="D39:E39"/>
    <mergeCell ref="B40:B44"/>
    <mergeCell ref="D40:E40"/>
    <mergeCell ref="D41:E41"/>
    <mergeCell ref="F1:G1"/>
    <mergeCell ref="A22:G22"/>
    <mergeCell ref="A24:G24"/>
    <mergeCell ref="A25:G25"/>
    <mergeCell ref="A27:G27"/>
    <mergeCell ref="A29:G29"/>
    <mergeCell ref="A3:G3"/>
    <mergeCell ref="A4:G4"/>
    <mergeCell ref="A6:D6"/>
    <mergeCell ref="E6:G6"/>
    <mergeCell ref="A7:B7"/>
    <mergeCell ref="C7:D7"/>
    <mergeCell ref="E7:F7"/>
    <mergeCell ref="A14:G14"/>
    <mergeCell ref="A16:G16"/>
    <mergeCell ref="A8:D8"/>
    <mergeCell ref="E8:G8"/>
    <mergeCell ref="B10:D10"/>
    <mergeCell ref="A11:B11"/>
    <mergeCell ref="C11:G11"/>
    <mergeCell ref="A12:G12"/>
    <mergeCell ref="A18:G18"/>
    <mergeCell ref="A20:G20"/>
    <mergeCell ref="B63:C63"/>
    <mergeCell ref="B64:C64"/>
    <mergeCell ref="B65:C65"/>
    <mergeCell ref="B66:D66"/>
    <mergeCell ref="A80:G80"/>
    <mergeCell ref="A100:G100"/>
    <mergeCell ref="A94:F94"/>
    <mergeCell ref="A95:F95"/>
    <mergeCell ref="A89:C89"/>
    <mergeCell ref="D89:F89"/>
    <mergeCell ref="A90:C90"/>
    <mergeCell ref="A92:C93"/>
    <mergeCell ref="D92:D93"/>
    <mergeCell ref="E92:F92"/>
    <mergeCell ref="E93:F93"/>
    <mergeCell ref="D90:F90"/>
    <mergeCell ref="A91:C91"/>
    <mergeCell ref="D91:F91"/>
    <mergeCell ref="A82:G82"/>
    <mergeCell ref="A83:G83"/>
    <mergeCell ref="A87:G87"/>
    <mergeCell ref="A85:G85"/>
    <mergeCell ref="A84:G84"/>
    <mergeCell ref="D133:F133"/>
    <mergeCell ref="B126:C126"/>
    <mergeCell ref="D126:F126"/>
    <mergeCell ref="B125:C125"/>
    <mergeCell ref="D125:F125"/>
    <mergeCell ref="A88:C88"/>
    <mergeCell ref="D88:F88"/>
    <mergeCell ref="A115:E115"/>
    <mergeCell ref="F115:G115"/>
    <mergeCell ref="A96:F96"/>
    <mergeCell ref="A97:F97"/>
    <mergeCell ref="A98:F98"/>
    <mergeCell ref="A102:G102"/>
    <mergeCell ref="A103:B103"/>
    <mergeCell ref="A104:B108"/>
    <mergeCell ref="B109:G109"/>
    <mergeCell ref="C107:D107"/>
    <mergeCell ref="G107:G108"/>
    <mergeCell ref="G103:G106"/>
    <mergeCell ref="A137:C137"/>
    <mergeCell ref="D137:E137"/>
    <mergeCell ref="F137:G137"/>
    <mergeCell ref="A135:F135"/>
    <mergeCell ref="A116:A134"/>
    <mergeCell ref="B116:C116"/>
    <mergeCell ref="D116:F116"/>
    <mergeCell ref="B117:C117"/>
    <mergeCell ref="D117:F117"/>
    <mergeCell ref="B118:C118"/>
    <mergeCell ref="D118:F118"/>
    <mergeCell ref="B119:C119"/>
    <mergeCell ref="D119:F119"/>
    <mergeCell ref="B132:C132"/>
    <mergeCell ref="D132:F132"/>
    <mergeCell ref="B130:C130"/>
    <mergeCell ref="D130:F130"/>
    <mergeCell ref="B134:F134"/>
    <mergeCell ref="D120:F120"/>
    <mergeCell ref="B123:F123"/>
    <mergeCell ref="B124:C124"/>
    <mergeCell ref="D124:F124"/>
    <mergeCell ref="B120:C120"/>
    <mergeCell ref="B133:C133"/>
    <mergeCell ref="A143:F143"/>
    <mergeCell ref="A144:F144"/>
    <mergeCell ref="A152:G152"/>
    <mergeCell ref="A153:G153"/>
    <mergeCell ref="B168:D168"/>
    <mergeCell ref="B169:D169"/>
    <mergeCell ref="A147:G147"/>
    <mergeCell ref="A148:G148"/>
    <mergeCell ref="A149:G149"/>
    <mergeCell ref="A150:G150"/>
    <mergeCell ref="A151:G151"/>
    <mergeCell ref="A154:G154"/>
    <mergeCell ref="A145:F145"/>
    <mergeCell ref="A156:G156"/>
    <mergeCell ref="A158:G158"/>
    <mergeCell ref="B159:G159"/>
    <mergeCell ref="B160:G160"/>
    <mergeCell ref="A172:G172"/>
    <mergeCell ref="I125:I133"/>
    <mergeCell ref="I92:I93"/>
    <mergeCell ref="A5:G5"/>
    <mergeCell ref="A2:G2"/>
    <mergeCell ref="A9:G9"/>
    <mergeCell ref="A113:G113"/>
    <mergeCell ref="D121:F121"/>
    <mergeCell ref="D122:F122"/>
    <mergeCell ref="B121:C121"/>
    <mergeCell ref="B122:C122"/>
    <mergeCell ref="A28:G28"/>
    <mergeCell ref="I36:I37"/>
    <mergeCell ref="B74:D74"/>
    <mergeCell ref="A111:G111"/>
    <mergeCell ref="A138:C138"/>
    <mergeCell ref="D138:E138"/>
    <mergeCell ref="F138:G138"/>
    <mergeCell ref="A140:B140"/>
    <mergeCell ref="C140:D140"/>
    <mergeCell ref="F140:G140"/>
    <mergeCell ref="A141:B141"/>
    <mergeCell ref="C141:D141"/>
    <mergeCell ref="F141:G141"/>
  </mergeCells>
  <pageMargins left="1.02" right="0.98425196850393704" top="0.81" bottom="0.61" header="0.39370078740157483" footer="0.19685039370078741"/>
  <pageSetup paperSize="9" scale="71" fitToHeight="0" orientation="portrait" r:id="rId1"/>
  <headerFooter>
    <oddFooter>&amp;CPágina &amp;P de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30"/>
  <sheetViews>
    <sheetView showGridLines="0" tabSelected="1" topLeftCell="A27" zoomScale="86" zoomScaleNormal="86" zoomScaleSheetLayoutView="160" workbookViewId="0">
      <selection activeCell="F20" sqref="F20"/>
    </sheetView>
  </sheetViews>
  <sheetFormatPr baseColWidth="10" defaultColWidth="9" defaultRowHeight="14.25" x14ac:dyDescent="0.2"/>
  <cols>
    <col min="1" max="1" width="8.7109375" style="1" customWidth="1"/>
    <col min="2" max="2" width="14.85546875" style="1" customWidth="1"/>
    <col min="3" max="3" width="15.42578125" style="1" customWidth="1"/>
    <col min="4" max="4" width="16.42578125" style="1" customWidth="1"/>
    <col min="5" max="5" width="19" style="1" customWidth="1"/>
    <col min="6" max="7" width="18.7109375" style="1" customWidth="1"/>
    <col min="8" max="8" width="3.42578125" style="1" customWidth="1"/>
    <col min="9" max="92" width="11.42578125" style="3" customWidth="1"/>
    <col min="93" max="93" width="6.42578125" style="3" customWidth="1"/>
    <col min="94" max="94" width="13.42578125" style="3" customWidth="1"/>
    <col min="95" max="95" width="9" style="3"/>
    <col min="96" max="96" width="6.42578125" style="3" customWidth="1"/>
    <col min="97" max="97" width="13.42578125" style="3" customWidth="1"/>
    <col min="98" max="98" width="9" style="3" customWidth="1"/>
    <col min="99" max="99" width="21.5703125" style="3" customWidth="1"/>
    <col min="100" max="101" width="19" style="3" customWidth="1"/>
    <col min="102" max="102" width="20.28515625" style="3" customWidth="1"/>
    <col min="103" max="103" width="13" style="3" bestFit="1" customWidth="1"/>
    <col min="104" max="104" width="11.42578125" style="3" customWidth="1"/>
    <col min="105" max="105" width="20.28515625" style="3" customWidth="1"/>
    <col min="106" max="106" width="13.85546875" style="3" customWidth="1"/>
    <col min="107" max="348" width="11.42578125" style="3" customWidth="1"/>
    <col min="349" max="349" width="6.42578125" style="3" customWidth="1"/>
    <col min="350" max="350" width="13.42578125" style="3" customWidth="1"/>
    <col min="351" max="351" width="9" style="3"/>
    <col min="352" max="352" width="6.42578125" style="3" customWidth="1"/>
    <col min="353" max="353" width="13.42578125" style="3" customWidth="1"/>
    <col min="354" max="354" width="9" style="3" customWidth="1"/>
    <col min="355" max="355" width="21.5703125" style="3" customWidth="1"/>
    <col min="356" max="357" width="19" style="3" customWidth="1"/>
    <col min="358" max="358" width="20.28515625" style="3" customWidth="1"/>
    <col min="359" max="359" width="13" style="3" bestFit="1" customWidth="1"/>
    <col min="360" max="360" width="11.42578125" style="3" customWidth="1"/>
    <col min="361" max="361" width="20.28515625" style="3" customWidth="1"/>
    <col min="362" max="362" width="13.85546875" style="3" customWidth="1"/>
    <col min="363" max="604" width="11.42578125" style="3" customWidth="1"/>
    <col min="605" max="605" width="6.42578125" style="3" customWidth="1"/>
    <col min="606" max="606" width="13.42578125" style="3" customWidth="1"/>
    <col min="607" max="607" width="9" style="3"/>
    <col min="608" max="608" width="6.42578125" style="3" customWidth="1"/>
    <col min="609" max="609" width="13.42578125" style="3" customWidth="1"/>
    <col min="610" max="610" width="9" style="3" customWidth="1"/>
    <col min="611" max="611" width="21.5703125" style="3" customWidth="1"/>
    <col min="612" max="613" width="19" style="3" customWidth="1"/>
    <col min="614" max="614" width="20.28515625" style="3" customWidth="1"/>
    <col min="615" max="615" width="13" style="3" bestFit="1" customWidth="1"/>
    <col min="616" max="616" width="11.42578125" style="3" customWidth="1"/>
    <col min="617" max="617" width="20.28515625" style="3" customWidth="1"/>
    <col min="618" max="618" width="13.85546875" style="3" customWidth="1"/>
    <col min="619" max="860" width="11.42578125" style="3" customWidth="1"/>
    <col min="861" max="861" width="6.42578125" style="3" customWidth="1"/>
    <col min="862" max="862" width="13.42578125" style="3" customWidth="1"/>
    <col min="863" max="863" width="9" style="3"/>
    <col min="864" max="864" width="6.42578125" style="3" customWidth="1"/>
    <col min="865" max="865" width="13.42578125" style="3" customWidth="1"/>
    <col min="866" max="866" width="9" style="3" customWidth="1"/>
    <col min="867" max="867" width="21.5703125" style="3" customWidth="1"/>
    <col min="868" max="869" width="19" style="3" customWidth="1"/>
    <col min="870" max="870" width="20.28515625" style="3" customWidth="1"/>
    <col min="871" max="871" width="13" style="3" bestFit="1" customWidth="1"/>
    <col min="872" max="872" width="11.42578125" style="3" customWidth="1"/>
    <col min="873" max="873" width="20.28515625" style="3" customWidth="1"/>
    <col min="874" max="874" width="13.85546875" style="3" customWidth="1"/>
    <col min="875" max="1116" width="11.42578125" style="3" customWidth="1"/>
    <col min="1117" max="1117" width="6.42578125" style="3" customWidth="1"/>
    <col min="1118" max="1118" width="13.42578125" style="3" customWidth="1"/>
    <col min="1119" max="1119" width="9" style="3"/>
    <col min="1120" max="1120" width="6.42578125" style="3" customWidth="1"/>
    <col min="1121" max="1121" width="13.42578125" style="3" customWidth="1"/>
    <col min="1122" max="1122" width="9" style="3" customWidth="1"/>
    <col min="1123" max="1123" width="21.5703125" style="3" customWidth="1"/>
    <col min="1124" max="1125" width="19" style="3" customWidth="1"/>
    <col min="1126" max="1126" width="20.28515625" style="3" customWidth="1"/>
    <col min="1127" max="1127" width="13" style="3" bestFit="1" customWidth="1"/>
    <col min="1128" max="1128" width="11.42578125" style="3" customWidth="1"/>
    <col min="1129" max="1129" width="20.28515625" style="3" customWidth="1"/>
    <col min="1130" max="1130" width="13.85546875" style="3" customWidth="1"/>
    <col min="1131" max="1372" width="11.42578125" style="3" customWidth="1"/>
    <col min="1373" max="1373" width="6.42578125" style="3" customWidth="1"/>
    <col min="1374" max="1374" width="13.42578125" style="3" customWidth="1"/>
    <col min="1375" max="1375" width="9" style="3"/>
    <col min="1376" max="1376" width="6.42578125" style="3" customWidth="1"/>
    <col min="1377" max="1377" width="13.42578125" style="3" customWidth="1"/>
    <col min="1378" max="1378" width="9" style="3" customWidth="1"/>
    <col min="1379" max="1379" width="21.5703125" style="3" customWidth="1"/>
    <col min="1380" max="1381" width="19" style="3" customWidth="1"/>
    <col min="1382" max="1382" width="20.28515625" style="3" customWidth="1"/>
    <col min="1383" max="1383" width="13" style="3" bestFit="1" customWidth="1"/>
    <col min="1384" max="1384" width="11.42578125" style="3" customWidth="1"/>
    <col min="1385" max="1385" width="20.28515625" style="3" customWidth="1"/>
    <col min="1386" max="1386" width="13.85546875" style="3" customWidth="1"/>
    <col min="1387" max="1628" width="11.42578125" style="3" customWidth="1"/>
    <col min="1629" max="1629" width="6.42578125" style="3" customWidth="1"/>
    <col min="1630" max="1630" width="13.42578125" style="3" customWidth="1"/>
    <col min="1631" max="1631" width="9" style="3"/>
    <col min="1632" max="1632" width="6.42578125" style="3" customWidth="1"/>
    <col min="1633" max="1633" width="13.42578125" style="3" customWidth="1"/>
    <col min="1634" max="1634" width="9" style="3" customWidth="1"/>
    <col min="1635" max="1635" width="21.5703125" style="3" customWidth="1"/>
    <col min="1636" max="1637" width="19" style="3" customWidth="1"/>
    <col min="1638" max="1638" width="20.28515625" style="3" customWidth="1"/>
    <col min="1639" max="1639" width="13" style="3" bestFit="1" customWidth="1"/>
    <col min="1640" max="1640" width="11.42578125" style="3" customWidth="1"/>
    <col min="1641" max="1641" width="20.28515625" style="3" customWidth="1"/>
    <col min="1642" max="1642" width="13.85546875" style="3" customWidth="1"/>
    <col min="1643" max="1884" width="11.42578125" style="3" customWidth="1"/>
    <col min="1885" max="1885" width="6.42578125" style="3" customWidth="1"/>
    <col min="1886" max="1886" width="13.42578125" style="3" customWidth="1"/>
    <col min="1887" max="1887" width="9" style="3"/>
    <col min="1888" max="1888" width="6.42578125" style="3" customWidth="1"/>
    <col min="1889" max="1889" width="13.42578125" style="3" customWidth="1"/>
    <col min="1890" max="1890" width="9" style="3" customWidth="1"/>
    <col min="1891" max="1891" width="21.5703125" style="3" customWidth="1"/>
    <col min="1892" max="1893" width="19" style="3" customWidth="1"/>
    <col min="1894" max="1894" width="20.28515625" style="3" customWidth="1"/>
    <col min="1895" max="1895" width="13" style="3" bestFit="1" customWidth="1"/>
    <col min="1896" max="1896" width="11.42578125" style="3" customWidth="1"/>
    <col min="1897" max="1897" width="20.28515625" style="3" customWidth="1"/>
    <col min="1898" max="1898" width="13.85546875" style="3" customWidth="1"/>
    <col min="1899" max="2140" width="11.42578125" style="3" customWidth="1"/>
    <col min="2141" max="2141" width="6.42578125" style="3" customWidth="1"/>
    <col min="2142" max="2142" width="13.42578125" style="3" customWidth="1"/>
    <col min="2143" max="2143" width="9" style="3"/>
    <col min="2144" max="2144" width="6.42578125" style="3" customWidth="1"/>
    <col min="2145" max="2145" width="13.42578125" style="3" customWidth="1"/>
    <col min="2146" max="2146" width="9" style="3" customWidth="1"/>
    <col min="2147" max="2147" width="21.5703125" style="3" customWidth="1"/>
    <col min="2148" max="2149" width="19" style="3" customWidth="1"/>
    <col min="2150" max="2150" width="20.28515625" style="3" customWidth="1"/>
    <col min="2151" max="2151" width="13" style="3" bestFit="1" customWidth="1"/>
    <col min="2152" max="2152" width="11.42578125" style="3" customWidth="1"/>
    <col min="2153" max="2153" width="20.28515625" style="3" customWidth="1"/>
    <col min="2154" max="2154" width="13.85546875" style="3" customWidth="1"/>
    <col min="2155" max="2396" width="11.42578125" style="3" customWidth="1"/>
    <col min="2397" max="2397" width="6.42578125" style="3" customWidth="1"/>
    <col min="2398" max="2398" width="13.42578125" style="3" customWidth="1"/>
    <col min="2399" max="2399" width="9" style="3"/>
    <col min="2400" max="2400" width="6.42578125" style="3" customWidth="1"/>
    <col min="2401" max="2401" width="13.42578125" style="3" customWidth="1"/>
    <col min="2402" max="2402" width="9" style="3" customWidth="1"/>
    <col min="2403" max="2403" width="21.5703125" style="3" customWidth="1"/>
    <col min="2404" max="2405" width="19" style="3" customWidth="1"/>
    <col min="2406" max="2406" width="20.28515625" style="3" customWidth="1"/>
    <col min="2407" max="2407" width="13" style="3" bestFit="1" customWidth="1"/>
    <col min="2408" max="2408" width="11.42578125" style="3" customWidth="1"/>
    <col min="2409" max="2409" width="20.28515625" style="3" customWidth="1"/>
    <col min="2410" max="2410" width="13.85546875" style="3" customWidth="1"/>
    <col min="2411" max="2652" width="11.42578125" style="3" customWidth="1"/>
    <col min="2653" max="2653" width="6.42578125" style="3" customWidth="1"/>
    <col min="2654" max="2654" width="13.42578125" style="3" customWidth="1"/>
    <col min="2655" max="2655" width="9" style="3"/>
    <col min="2656" max="2656" width="6.42578125" style="3" customWidth="1"/>
    <col min="2657" max="2657" width="13.42578125" style="3" customWidth="1"/>
    <col min="2658" max="2658" width="9" style="3" customWidth="1"/>
    <col min="2659" max="2659" width="21.5703125" style="3" customWidth="1"/>
    <col min="2660" max="2661" width="19" style="3" customWidth="1"/>
    <col min="2662" max="2662" width="20.28515625" style="3" customWidth="1"/>
    <col min="2663" max="2663" width="13" style="3" bestFit="1" customWidth="1"/>
    <col min="2664" max="2664" width="11.42578125" style="3" customWidth="1"/>
    <col min="2665" max="2665" width="20.28515625" style="3" customWidth="1"/>
    <col min="2666" max="2666" width="13.85546875" style="3" customWidth="1"/>
    <col min="2667" max="2908" width="11.42578125" style="3" customWidth="1"/>
    <col min="2909" max="2909" width="6.42578125" style="3" customWidth="1"/>
    <col min="2910" max="2910" width="13.42578125" style="3" customWidth="1"/>
    <col min="2911" max="2911" width="9" style="3"/>
    <col min="2912" max="2912" width="6.42578125" style="3" customWidth="1"/>
    <col min="2913" max="2913" width="13.42578125" style="3" customWidth="1"/>
    <col min="2914" max="2914" width="9" style="3" customWidth="1"/>
    <col min="2915" max="2915" width="21.5703125" style="3" customWidth="1"/>
    <col min="2916" max="2917" width="19" style="3" customWidth="1"/>
    <col min="2918" max="2918" width="20.28515625" style="3" customWidth="1"/>
    <col min="2919" max="2919" width="13" style="3" bestFit="1" customWidth="1"/>
    <col min="2920" max="2920" width="11.42578125" style="3" customWidth="1"/>
    <col min="2921" max="2921" width="20.28515625" style="3" customWidth="1"/>
    <col min="2922" max="2922" width="13.85546875" style="3" customWidth="1"/>
    <col min="2923" max="3164" width="11.42578125" style="3" customWidth="1"/>
    <col min="3165" max="3165" width="6.42578125" style="3" customWidth="1"/>
    <col min="3166" max="3166" width="13.42578125" style="3" customWidth="1"/>
    <col min="3167" max="3167" width="9" style="3"/>
    <col min="3168" max="3168" width="6.42578125" style="3" customWidth="1"/>
    <col min="3169" max="3169" width="13.42578125" style="3" customWidth="1"/>
    <col min="3170" max="3170" width="9" style="3" customWidth="1"/>
    <col min="3171" max="3171" width="21.5703125" style="3" customWidth="1"/>
    <col min="3172" max="3173" width="19" style="3" customWidth="1"/>
    <col min="3174" max="3174" width="20.28515625" style="3" customWidth="1"/>
    <col min="3175" max="3175" width="13" style="3" bestFit="1" customWidth="1"/>
    <col min="3176" max="3176" width="11.42578125" style="3" customWidth="1"/>
    <col min="3177" max="3177" width="20.28515625" style="3" customWidth="1"/>
    <col min="3178" max="3178" width="13.85546875" style="3" customWidth="1"/>
    <col min="3179" max="3420" width="11.42578125" style="3" customWidth="1"/>
    <col min="3421" max="3421" width="6.42578125" style="3" customWidth="1"/>
    <col min="3422" max="3422" width="13.42578125" style="3" customWidth="1"/>
    <col min="3423" max="3423" width="9" style="3"/>
    <col min="3424" max="3424" width="6.42578125" style="3" customWidth="1"/>
    <col min="3425" max="3425" width="13.42578125" style="3" customWidth="1"/>
    <col min="3426" max="3426" width="9" style="3" customWidth="1"/>
    <col min="3427" max="3427" width="21.5703125" style="3" customWidth="1"/>
    <col min="3428" max="3429" width="19" style="3" customWidth="1"/>
    <col min="3430" max="3430" width="20.28515625" style="3" customWidth="1"/>
    <col min="3431" max="3431" width="13" style="3" bestFit="1" customWidth="1"/>
    <col min="3432" max="3432" width="11.42578125" style="3" customWidth="1"/>
    <col min="3433" max="3433" width="20.28515625" style="3" customWidth="1"/>
    <col min="3434" max="3434" width="13.85546875" style="3" customWidth="1"/>
    <col min="3435" max="3676" width="11.42578125" style="3" customWidth="1"/>
    <col min="3677" max="3677" width="6.42578125" style="3" customWidth="1"/>
    <col min="3678" max="3678" width="13.42578125" style="3" customWidth="1"/>
    <col min="3679" max="3679" width="9" style="3"/>
    <col min="3680" max="3680" width="6.42578125" style="3" customWidth="1"/>
    <col min="3681" max="3681" width="13.42578125" style="3" customWidth="1"/>
    <col min="3682" max="3682" width="9" style="3" customWidth="1"/>
    <col min="3683" max="3683" width="21.5703125" style="3" customWidth="1"/>
    <col min="3684" max="3685" width="19" style="3" customWidth="1"/>
    <col min="3686" max="3686" width="20.28515625" style="3" customWidth="1"/>
    <col min="3687" max="3687" width="13" style="3" bestFit="1" customWidth="1"/>
    <col min="3688" max="3688" width="11.42578125" style="3" customWidth="1"/>
    <col min="3689" max="3689" width="20.28515625" style="3" customWidth="1"/>
    <col min="3690" max="3690" width="13.85546875" style="3" customWidth="1"/>
    <col min="3691" max="3932" width="11.42578125" style="3" customWidth="1"/>
    <col min="3933" max="3933" width="6.42578125" style="3" customWidth="1"/>
    <col min="3934" max="3934" width="13.42578125" style="3" customWidth="1"/>
    <col min="3935" max="3935" width="9" style="3"/>
    <col min="3936" max="3936" width="6.42578125" style="3" customWidth="1"/>
    <col min="3937" max="3937" width="13.42578125" style="3" customWidth="1"/>
    <col min="3938" max="3938" width="9" style="3" customWidth="1"/>
    <col min="3939" max="3939" width="21.5703125" style="3" customWidth="1"/>
    <col min="3940" max="3941" width="19" style="3" customWidth="1"/>
    <col min="3942" max="3942" width="20.28515625" style="3" customWidth="1"/>
    <col min="3943" max="3943" width="13" style="3" bestFit="1" customWidth="1"/>
    <col min="3944" max="3944" width="11.42578125" style="3" customWidth="1"/>
    <col min="3945" max="3945" width="20.28515625" style="3" customWidth="1"/>
    <col min="3946" max="3946" width="13.85546875" style="3" customWidth="1"/>
    <col min="3947" max="4188" width="11.42578125" style="3" customWidth="1"/>
    <col min="4189" max="4189" width="6.42578125" style="3" customWidth="1"/>
    <col min="4190" max="4190" width="13.42578125" style="3" customWidth="1"/>
    <col min="4191" max="4191" width="9" style="3"/>
    <col min="4192" max="4192" width="6.42578125" style="3" customWidth="1"/>
    <col min="4193" max="4193" width="13.42578125" style="3" customWidth="1"/>
    <col min="4194" max="4194" width="9" style="3" customWidth="1"/>
    <col min="4195" max="4195" width="21.5703125" style="3" customWidth="1"/>
    <col min="4196" max="4197" width="19" style="3" customWidth="1"/>
    <col min="4198" max="4198" width="20.28515625" style="3" customWidth="1"/>
    <col min="4199" max="4199" width="13" style="3" bestFit="1" customWidth="1"/>
    <col min="4200" max="4200" width="11.42578125" style="3" customWidth="1"/>
    <col min="4201" max="4201" width="20.28515625" style="3" customWidth="1"/>
    <col min="4202" max="4202" width="13.85546875" style="3" customWidth="1"/>
    <col min="4203" max="4444" width="11.42578125" style="3" customWidth="1"/>
    <col min="4445" max="4445" width="6.42578125" style="3" customWidth="1"/>
    <col min="4446" max="4446" width="13.42578125" style="3" customWidth="1"/>
    <col min="4447" max="4447" width="9" style="3"/>
    <col min="4448" max="4448" width="6.42578125" style="3" customWidth="1"/>
    <col min="4449" max="4449" width="13.42578125" style="3" customWidth="1"/>
    <col min="4450" max="4450" width="9" style="3" customWidth="1"/>
    <col min="4451" max="4451" width="21.5703125" style="3" customWidth="1"/>
    <col min="4452" max="4453" width="19" style="3" customWidth="1"/>
    <col min="4454" max="4454" width="20.28515625" style="3" customWidth="1"/>
    <col min="4455" max="4455" width="13" style="3" bestFit="1" customWidth="1"/>
    <col min="4456" max="4456" width="11.42578125" style="3" customWidth="1"/>
    <col min="4457" max="4457" width="20.28515625" style="3" customWidth="1"/>
    <col min="4458" max="4458" width="13.85546875" style="3" customWidth="1"/>
    <col min="4459" max="4700" width="11.42578125" style="3" customWidth="1"/>
    <col min="4701" max="4701" width="6.42578125" style="3" customWidth="1"/>
    <col min="4702" max="4702" width="13.42578125" style="3" customWidth="1"/>
    <col min="4703" max="4703" width="9" style="3"/>
    <col min="4704" max="4704" width="6.42578125" style="3" customWidth="1"/>
    <col min="4705" max="4705" width="13.42578125" style="3" customWidth="1"/>
    <col min="4706" max="4706" width="9" style="3" customWidth="1"/>
    <col min="4707" max="4707" width="21.5703125" style="3" customWidth="1"/>
    <col min="4708" max="4709" width="19" style="3" customWidth="1"/>
    <col min="4710" max="4710" width="20.28515625" style="3" customWidth="1"/>
    <col min="4711" max="4711" width="13" style="3" bestFit="1" customWidth="1"/>
    <col min="4712" max="4712" width="11.42578125" style="3" customWidth="1"/>
    <col min="4713" max="4713" width="20.28515625" style="3" customWidth="1"/>
    <col min="4714" max="4714" width="13.85546875" style="3" customWidth="1"/>
    <col min="4715" max="4956" width="11.42578125" style="3" customWidth="1"/>
    <col min="4957" max="4957" width="6.42578125" style="3" customWidth="1"/>
    <col min="4958" max="4958" width="13.42578125" style="3" customWidth="1"/>
    <col min="4959" max="4959" width="9" style="3"/>
    <col min="4960" max="4960" width="6.42578125" style="3" customWidth="1"/>
    <col min="4961" max="4961" width="13.42578125" style="3" customWidth="1"/>
    <col min="4962" max="4962" width="9" style="3" customWidth="1"/>
    <col min="4963" max="4963" width="21.5703125" style="3" customWidth="1"/>
    <col min="4964" max="4965" width="19" style="3" customWidth="1"/>
    <col min="4966" max="4966" width="20.28515625" style="3" customWidth="1"/>
    <col min="4967" max="4967" width="13" style="3" bestFit="1" customWidth="1"/>
    <col min="4968" max="4968" width="11.42578125" style="3" customWidth="1"/>
    <col min="4969" max="4969" width="20.28515625" style="3" customWidth="1"/>
    <col min="4970" max="4970" width="13.85546875" style="3" customWidth="1"/>
    <col min="4971" max="5212" width="11.42578125" style="3" customWidth="1"/>
    <col min="5213" max="5213" width="6.42578125" style="3" customWidth="1"/>
    <col min="5214" max="5214" width="13.42578125" style="3" customWidth="1"/>
    <col min="5215" max="5215" width="9" style="3"/>
    <col min="5216" max="5216" width="6.42578125" style="3" customWidth="1"/>
    <col min="5217" max="5217" width="13.42578125" style="3" customWidth="1"/>
    <col min="5218" max="5218" width="9" style="3" customWidth="1"/>
    <col min="5219" max="5219" width="21.5703125" style="3" customWidth="1"/>
    <col min="5220" max="5221" width="19" style="3" customWidth="1"/>
    <col min="5222" max="5222" width="20.28515625" style="3" customWidth="1"/>
    <col min="5223" max="5223" width="13" style="3" bestFit="1" customWidth="1"/>
    <col min="5224" max="5224" width="11.42578125" style="3" customWidth="1"/>
    <col min="5225" max="5225" width="20.28515625" style="3" customWidth="1"/>
    <col min="5226" max="5226" width="13.85546875" style="3" customWidth="1"/>
    <col min="5227" max="5468" width="11.42578125" style="3" customWidth="1"/>
    <col min="5469" max="5469" width="6.42578125" style="3" customWidth="1"/>
    <col min="5470" max="5470" width="13.42578125" style="3" customWidth="1"/>
    <col min="5471" max="5471" width="9" style="3"/>
    <col min="5472" max="5472" width="6.42578125" style="3" customWidth="1"/>
    <col min="5473" max="5473" width="13.42578125" style="3" customWidth="1"/>
    <col min="5474" max="5474" width="9" style="3" customWidth="1"/>
    <col min="5475" max="5475" width="21.5703125" style="3" customWidth="1"/>
    <col min="5476" max="5477" width="19" style="3" customWidth="1"/>
    <col min="5478" max="5478" width="20.28515625" style="3" customWidth="1"/>
    <col min="5479" max="5479" width="13" style="3" bestFit="1" customWidth="1"/>
    <col min="5480" max="5480" width="11.42578125" style="3" customWidth="1"/>
    <col min="5481" max="5481" width="20.28515625" style="3" customWidth="1"/>
    <col min="5482" max="5482" width="13.85546875" style="3" customWidth="1"/>
    <col min="5483" max="5724" width="11.42578125" style="3" customWidth="1"/>
    <col min="5725" max="5725" width="6.42578125" style="3" customWidth="1"/>
    <col min="5726" max="5726" width="13.42578125" style="3" customWidth="1"/>
    <col min="5727" max="5727" width="9" style="3"/>
    <col min="5728" max="5728" width="6.42578125" style="3" customWidth="1"/>
    <col min="5729" max="5729" width="13.42578125" style="3" customWidth="1"/>
    <col min="5730" max="5730" width="9" style="3" customWidth="1"/>
    <col min="5731" max="5731" width="21.5703125" style="3" customWidth="1"/>
    <col min="5732" max="5733" width="19" style="3" customWidth="1"/>
    <col min="5734" max="5734" width="20.28515625" style="3" customWidth="1"/>
    <col min="5735" max="5735" width="13" style="3" bestFit="1" customWidth="1"/>
    <col min="5736" max="5736" width="11.42578125" style="3" customWidth="1"/>
    <col min="5737" max="5737" width="20.28515625" style="3" customWidth="1"/>
    <col min="5738" max="5738" width="13.85546875" style="3" customWidth="1"/>
    <col min="5739" max="5980" width="11.42578125" style="3" customWidth="1"/>
    <col min="5981" max="5981" width="6.42578125" style="3" customWidth="1"/>
    <col min="5982" max="5982" width="13.42578125" style="3" customWidth="1"/>
    <col min="5983" max="5983" width="9" style="3"/>
    <col min="5984" max="5984" width="6.42578125" style="3" customWidth="1"/>
    <col min="5985" max="5985" width="13.42578125" style="3" customWidth="1"/>
    <col min="5986" max="5986" width="9" style="3" customWidth="1"/>
    <col min="5987" max="5987" width="21.5703125" style="3" customWidth="1"/>
    <col min="5988" max="5989" width="19" style="3" customWidth="1"/>
    <col min="5990" max="5990" width="20.28515625" style="3" customWidth="1"/>
    <col min="5991" max="5991" width="13" style="3" bestFit="1" customWidth="1"/>
    <col min="5992" max="5992" width="11.42578125" style="3" customWidth="1"/>
    <col min="5993" max="5993" width="20.28515625" style="3" customWidth="1"/>
    <col min="5994" max="5994" width="13.85546875" style="3" customWidth="1"/>
    <col min="5995" max="6236" width="11.42578125" style="3" customWidth="1"/>
    <col min="6237" max="6237" width="6.42578125" style="3" customWidth="1"/>
    <col min="6238" max="6238" width="13.42578125" style="3" customWidth="1"/>
    <col min="6239" max="6239" width="9" style="3"/>
    <col min="6240" max="6240" width="6.42578125" style="3" customWidth="1"/>
    <col min="6241" max="6241" width="13.42578125" style="3" customWidth="1"/>
    <col min="6242" max="6242" width="9" style="3" customWidth="1"/>
    <col min="6243" max="6243" width="21.5703125" style="3" customWidth="1"/>
    <col min="6244" max="6245" width="19" style="3" customWidth="1"/>
    <col min="6246" max="6246" width="20.28515625" style="3" customWidth="1"/>
    <col min="6247" max="6247" width="13" style="3" bestFit="1" customWidth="1"/>
    <col min="6248" max="6248" width="11.42578125" style="3" customWidth="1"/>
    <col min="6249" max="6249" width="20.28515625" style="3" customWidth="1"/>
    <col min="6250" max="6250" width="13.85546875" style="3" customWidth="1"/>
    <col min="6251" max="6492" width="11.42578125" style="3" customWidth="1"/>
    <col min="6493" max="6493" width="6.42578125" style="3" customWidth="1"/>
    <col min="6494" max="6494" width="13.42578125" style="3" customWidth="1"/>
    <col min="6495" max="6495" width="9" style="3"/>
    <col min="6496" max="6496" width="6.42578125" style="3" customWidth="1"/>
    <col min="6497" max="6497" width="13.42578125" style="3" customWidth="1"/>
    <col min="6498" max="6498" width="9" style="3" customWidth="1"/>
    <col min="6499" max="6499" width="21.5703125" style="3" customWidth="1"/>
    <col min="6500" max="6501" width="19" style="3" customWidth="1"/>
    <col min="6502" max="6502" width="20.28515625" style="3" customWidth="1"/>
    <col min="6503" max="6503" width="13" style="3" bestFit="1" customWidth="1"/>
    <col min="6504" max="6504" width="11.42578125" style="3" customWidth="1"/>
    <col min="6505" max="6505" width="20.28515625" style="3" customWidth="1"/>
    <col min="6506" max="6506" width="13.85546875" style="3" customWidth="1"/>
    <col min="6507" max="6748" width="11.42578125" style="3" customWidth="1"/>
    <col min="6749" max="6749" width="6.42578125" style="3" customWidth="1"/>
    <col min="6750" max="6750" width="13.42578125" style="3" customWidth="1"/>
    <col min="6751" max="6751" width="9" style="3"/>
    <col min="6752" max="6752" width="6.42578125" style="3" customWidth="1"/>
    <col min="6753" max="6753" width="13.42578125" style="3" customWidth="1"/>
    <col min="6754" max="6754" width="9" style="3" customWidth="1"/>
    <col min="6755" max="6755" width="21.5703125" style="3" customWidth="1"/>
    <col min="6756" max="6757" width="19" style="3" customWidth="1"/>
    <col min="6758" max="6758" width="20.28515625" style="3" customWidth="1"/>
    <col min="6759" max="6759" width="13" style="3" bestFit="1" customWidth="1"/>
    <col min="6760" max="6760" width="11.42578125" style="3" customWidth="1"/>
    <col min="6761" max="6761" width="20.28515625" style="3" customWidth="1"/>
    <col min="6762" max="6762" width="13.85546875" style="3" customWidth="1"/>
    <col min="6763" max="7004" width="11.42578125" style="3" customWidth="1"/>
    <col min="7005" max="7005" width="6.42578125" style="3" customWidth="1"/>
    <col min="7006" max="7006" width="13.42578125" style="3" customWidth="1"/>
    <col min="7007" max="7007" width="9" style="3"/>
    <col min="7008" max="7008" width="6.42578125" style="3" customWidth="1"/>
    <col min="7009" max="7009" width="13.42578125" style="3" customWidth="1"/>
    <col min="7010" max="7010" width="9" style="3" customWidth="1"/>
    <col min="7011" max="7011" width="21.5703125" style="3" customWidth="1"/>
    <col min="7012" max="7013" width="19" style="3" customWidth="1"/>
    <col min="7014" max="7014" width="20.28515625" style="3" customWidth="1"/>
    <col min="7015" max="7015" width="13" style="3" bestFit="1" customWidth="1"/>
    <col min="7016" max="7016" width="11.42578125" style="3" customWidth="1"/>
    <col min="7017" max="7017" width="20.28515625" style="3" customWidth="1"/>
    <col min="7018" max="7018" width="13.85546875" style="3" customWidth="1"/>
    <col min="7019" max="7260" width="11.42578125" style="3" customWidth="1"/>
    <col min="7261" max="7261" width="6.42578125" style="3" customWidth="1"/>
    <col min="7262" max="7262" width="13.42578125" style="3" customWidth="1"/>
    <col min="7263" max="7263" width="9" style="3"/>
    <col min="7264" max="7264" width="6.42578125" style="3" customWidth="1"/>
    <col min="7265" max="7265" width="13.42578125" style="3" customWidth="1"/>
    <col min="7266" max="7266" width="9" style="3" customWidth="1"/>
    <col min="7267" max="7267" width="21.5703125" style="3" customWidth="1"/>
    <col min="7268" max="7269" width="19" style="3" customWidth="1"/>
    <col min="7270" max="7270" width="20.28515625" style="3" customWidth="1"/>
    <col min="7271" max="7271" width="13" style="3" bestFit="1" customWidth="1"/>
    <col min="7272" max="7272" width="11.42578125" style="3" customWidth="1"/>
    <col min="7273" max="7273" width="20.28515625" style="3" customWidth="1"/>
    <col min="7274" max="7274" width="13.85546875" style="3" customWidth="1"/>
    <col min="7275" max="7516" width="11.42578125" style="3" customWidth="1"/>
    <col min="7517" max="7517" width="6.42578125" style="3" customWidth="1"/>
    <col min="7518" max="7518" width="13.42578125" style="3" customWidth="1"/>
    <col min="7519" max="7519" width="9" style="3"/>
    <col min="7520" max="7520" width="6.42578125" style="3" customWidth="1"/>
    <col min="7521" max="7521" width="13.42578125" style="3" customWidth="1"/>
    <col min="7522" max="7522" width="9" style="3" customWidth="1"/>
    <col min="7523" max="7523" width="21.5703125" style="3" customWidth="1"/>
    <col min="7524" max="7525" width="19" style="3" customWidth="1"/>
    <col min="7526" max="7526" width="20.28515625" style="3" customWidth="1"/>
    <col min="7527" max="7527" width="13" style="3" bestFit="1" customWidth="1"/>
    <col min="7528" max="7528" width="11.42578125" style="3" customWidth="1"/>
    <col min="7529" max="7529" width="20.28515625" style="3" customWidth="1"/>
    <col min="7530" max="7530" width="13.85546875" style="3" customWidth="1"/>
    <col min="7531" max="7772" width="11.42578125" style="3" customWidth="1"/>
    <col min="7773" max="7773" width="6.42578125" style="3" customWidth="1"/>
    <col min="7774" max="7774" width="13.42578125" style="3" customWidth="1"/>
    <col min="7775" max="7775" width="9" style="3"/>
    <col min="7776" max="7776" width="6.42578125" style="3" customWidth="1"/>
    <col min="7777" max="7777" width="13.42578125" style="3" customWidth="1"/>
    <col min="7778" max="7778" width="9" style="3" customWidth="1"/>
    <col min="7779" max="7779" width="21.5703125" style="3" customWidth="1"/>
    <col min="7780" max="7781" width="19" style="3" customWidth="1"/>
    <col min="7782" max="7782" width="20.28515625" style="3" customWidth="1"/>
    <col min="7783" max="7783" width="13" style="3" bestFit="1" customWidth="1"/>
    <col min="7784" max="7784" width="11.42578125" style="3" customWidth="1"/>
    <col min="7785" max="7785" width="20.28515625" style="3" customWidth="1"/>
    <col min="7786" max="7786" width="13.85546875" style="3" customWidth="1"/>
    <col min="7787" max="8028" width="11.42578125" style="3" customWidth="1"/>
    <col min="8029" max="8029" width="6.42578125" style="3" customWidth="1"/>
    <col min="8030" max="8030" width="13.42578125" style="3" customWidth="1"/>
    <col min="8031" max="8031" width="9" style="3"/>
    <col min="8032" max="8032" width="6.42578125" style="3" customWidth="1"/>
    <col min="8033" max="8033" width="13.42578125" style="3" customWidth="1"/>
    <col min="8034" max="8034" width="9" style="3" customWidth="1"/>
    <col min="8035" max="8035" width="21.5703125" style="3" customWidth="1"/>
    <col min="8036" max="8037" width="19" style="3" customWidth="1"/>
    <col min="8038" max="8038" width="20.28515625" style="3" customWidth="1"/>
    <col min="8039" max="8039" width="13" style="3" bestFit="1" customWidth="1"/>
    <col min="8040" max="8040" width="11.42578125" style="3" customWidth="1"/>
    <col min="8041" max="8041" width="20.28515625" style="3" customWidth="1"/>
    <col min="8042" max="8042" width="13.85546875" style="3" customWidth="1"/>
    <col min="8043" max="8284" width="11.42578125" style="3" customWidth="1"/>
    <col min="8285" max="8285" width="6.42578125" style="3" customWidth="1"/>
    <col min="8286" max="8286" width="13.42578125" style="3" customWidth="1"/>
    <col min="8287" max="8287" width="9" style="3"/>
    <col min="8288" max="8288" width="6.42578125" style="3" customWidth="1"/>
    <col min="8289" max="8289" width="13.42578125" style="3" customWidth="1"/>
    <col min="8290" max="8290" width="9" style="3" customWidth="1"/>
    <col min="8291" max="8291" width="21.5703125" style="3" customWidth="1"/>
    <col min="8292" max="8293" width="19" style="3" customWidth="1"/>
    <col min="8294" max="8294" width="20.28515625" style="3" customWidth="1"/>
    <col min="8295" max="8295" width="13" style="3" bestFit="1" customWidth="1"/>
    <col min="8296" max="8296" width="11.42578125" style="3" customWidth="1"/>
    <col min="8297" max="8297" width="20.28515625" style="3" customWidth="1"/>
    <col min="8298" max="8298" width="13.85546875" style="3" customWidth="1"/>
    <col min="8299" max="8540" width="11.42578125" style="3" customWidth="1"/>
    <col min="8541" max="8541" width="6.42578125" style="3" customWidth="1"/>
    <col min="8542" max="8542" width="13.42578125" style="3" customWidth="1"/>
    <col min="8543" max="8543" width="9" style="3"/>
    <col min="8544" max="8544" width="6.42578125" style="3" customWidth="1"/>
    <col min="8545" max="8545" width="13.42578125" style="3" customWidth="1"/>
    <col min="8546" max="8546" width="9" style="3" customWidth="1"/>
    <col min="8547" max="8547" width="21.5703125" style="3" customWidth="1"/>
    <col min="8548" max="8549" width="19" style="3" customWidth="1"/>
    <col min="8550" max="8550" width="20.28515625" style="3" customWidth="1"/>
    <col min="8551" max="8551" width="13" style="3" bestFit="1" customWidth="1"/>
    <col min="8552" max="8552" width="11.42578125" style="3" customWidth="1"/>
    <col min="8553" max="8553" width="20.28515625" style="3" customWidth="1"/>
    <col min="8554" max="8554" width="13.85546875" style="3" customWidth="1"/>
    <col min="8555" max="8796" width="11.42578125" style="3" customWidth="1"/>
    <col min="8797" max="8797" width="6.42578125" style="3" customWidth="1"/>
    <col min="8798" max="8798" width="13.42578125" style="3" customWidth="1"/>
    <col min="8799" max="8799" width="9" style="3"/>
    <col min="8800" max="8800" width="6.42578125" style="3" customWidth="1"/>
    <col min="8801" max="8801" width="13.42578125" style="3" customWidth="1"/>
    <col min="8802" max="8802" width="9" style="3" customWidth="1"/>
    <col min="8803" max="8803" width="21.5703125" style="3" customWidth="1"/>
    <col min="8804" max="8805" width="19" style="3" customWidth="1"/>
    <col min="8806" max="8806" width="20.28515625" style="3" customWidth="1"/>
    <col min="8807" max="8807" width="13" style="3" bestFit="1" customWidth="1"/>
    <col min="8808" max="8808" width="11.42578125" style="3" customWidth="1"/>
    <col min="8809" max="8809" width="20.28515625" style="3" customWidth="1"/>
    <col min="8810" max="8810" width="13.85546875" style="3" customWidth="1"/>
    <col min="8811" max="9052" width="11.42578125" style="3" customWidth="1"/>
    <col min="9053" max="9053" width="6.42578125" style="3" customWidth="1"/>
    <col min="9054" max="9054" width="13.42578125" style="3" customWidth="1"/>
    <col min="9055" max="9055" width="9" style="3"/>
    <col min="9056" max="9056" width="6.42578125" style="3" customWidth="1"/>
    <col min="9057" max="9057" width="13.42578125" style="3" customWidth="1"/>
    <col min="9058" max="9058" width="9" style="3" customWidth="1"/>
    <col min="9059" max="9059" width="21.5703125" style="3" customWidth="1"/>
    <col min="9060" max="9061" width="19" style="3" customWidth="1"/>
    <col min="9062" max="9062" width="20.28515625" style="3" customWidth="1"/>
    <col min="9063" max="9063" width="13" style="3" bestFit="1" customWidth="1"/>
    <col min="9064" max="9064" width="11.42578125" style="3" customWidth="1"/>
    <col min="9065" max="9065" width="20.28515625" style="3" customWidth="1"/>
    <col min="9066" max="9066" width="13.85546875" style="3" customWidth="1"/>
    <col min="9067" max="9308" width="11.42578125" style="3" customWidth="1"/>
    <col min="9309" max="9309" width="6.42578125" style="3" customWidth="1"/>
    <col min="9310" max="9310" width="13.42578125" style="3" customWidth="1"/>
    <col min="9311" max="9311" width="9" style="3"/>
    <col min="9312" max="9312" width="6.42578125" style="3" customWidth="1"/>
    <col min="9313" max="9313" width="13.42578125" style="3" customWidth="1"/>
    <col min="9314" max="9314" width="9" style="3" customWidth="1"/>
    <col min="9315" max="9315" width="21.5703125" style="3" customWidth="1"/>
    <col min="9316" max="9317" width="19" style="3" customWidth="1"/>
    <col min="9318" max="9318" width="20.28515625" style="3" customWidth="1"/>
    <col min="9319" max="9319" width="13" style="3" bestFit="1" customWidth="1"/>
    <col min="9320" max="9320" width="11.42578125" style="3" customWidth="1"/>
    <col min="9321" max="9321" width="20.28515625" style="3" customWidth="1"/>
    <col min="9322" max="9322" width="13.85546875" style="3" customWidth="1"/>
    <col min="9323" max="9564" width="11.42578125" style="3" customWidth="1"/>
    <col min="9565" max="9565" width="6.42578125" style="3" customWidth="1"/>
    <col min="9566" max="9566" width="13.42578125" style="3" customWidth="1"/>
    <col min="9567" max="9567" width="9" style="3"/>
    <col min="9568" max="9568" width="6.42578125" style="3" customWidth="1"/>
    <col min="9569" max="9569" width="13.42578125" style="3" customWidth="1"/>
    <col min="9570" max="9570" width="9" style="3" customWidth="1"/>
    <col min="9571" max="9571" width="21.5703125" style="3" customWidth="1"/>
    <col min="9572" max="9573" width="19" style="3" customWidth="1"/>
    <col min="9574" max="9574" width="20.28515625" style="3" customWidth="1"/>
    <col min="9575" max="9575" width="13" style="3" bestFit="1" customWidth="1"/>
    <col min="9576" max="9576" width="11.42578125" style="3" customWidth="1"/>
    <col min="9577" max="9577" width="20.28515625" style="3" customWidth="1"/>
    <col min="9578" max="9578" width="13.85546875" style="3" customWidth="1"/>
    <col min="9579" max="9820" width="11.42578125" style="3" customWidth="1"/>
    <col min="9821" max="9821" width="6.42578125" style="3" customWidth="1"/>
    <col min="9822" max="9822" width="13.42578125" style="3" customWidth="1"/>
    <col min="9823" max="9823" width="9" style="3"/>
    <col min="9824" max="9824" width="6.42578125" style="3" customWidth="1"/>
    <col min="9825" max="9825" width="13.42578125" style="3" customWidth="1"/>
    <col min="9826" max="9826" width="9" style="3" customWidth="1"/>
    <col min="9827" max="9827" width="21.5703125" style="3" customWidth="1"/>
    <col min="9828" max="9829" width="19" style="3" customWidth="1"/>
    <col min="9830" max="9830" width="20.28515625" style="3" customWidth="1"/>
    <col min="9831" max="9831" width="13" style="3" bestFit="1" customWidth="1"/>
    <col min="9832" max="9832" width="11.42578125" style="3" customWidth="1"/>
    <col min="9833" max="9833" width="20.28515625" style="3" customWidth="1"/>
    <col min="9834" max="9834" width="13.85546875" style="3" customWidth="1"/>
    <col min="9835" max="10076" width="11.42578125" style="3" customWidth="1"/>
    <col min="10077" max="10077" width="6.42578125" style="3" customWidth="1"/>
    <col min="10078" max="10078" width="13.42578125" style="3" customWidth="1"/>
    <col min="10079" max="10079" width="9" style="3"/>
    <col min="10080" max="10080" width="6.42578125" style="3" customWidth="1"/>
    <col min="10081" max="10081" width="13.42578125" style="3" customWidth="1"/>
    <col min="10082" max="10082" width="9" style="3" customWidth="1"/>
    <col min="10083" max="10083" width="21.5703125" style="3" customWidth="1"/>
    <col min="10084" max="10085" width="19" style="3" customWidth="1"/>
    <col min="10086" max="10086" width="20.28515625" style="3" customWidth="1"/>
    <col min="10087" max="10087" width="13" style="3" bestFit="1" customWidth="1"/>
    <col min="10088" max="10088" width="11.42578125" style="3" customWidth="1"/>
    <col min="10089" max="10089" width="20.28515625" style="3" customWidth="1"/>
    <col min="10090" max="10090" width="13.85546875" style="3" customWidth="1"/>
    <col min="10091" max="10332" width="11.42578125" style="3" customWidth="1"/>
    <col min="10333" max="10333" width="6.42578125" style="3" customWidth="1"/>
    <col min="10334" max="10334" width="13.42578125" style="3" customWidth="1"/>
    <col min="10335" max="10335" width="9" style="3"/>
    <col min="10336" max="10336" width="6.42578125" style="3" customWidth="1"/>
    <col min="10337" max="10337" width="13.42578125" style="3" customWidth="1"/>
    <col min="10338" max="10338" width="9" style="3" customWidth="1"/>
    <col min="10339" max="10339" width="21.5703125" style="3" customWidth="1"/>
    <col min="10340" max="10341" width="19" style="3" customWidth="1"/>
    <col min="10342" max="10342" width="20.28515625" style="3" customWidth="1"/>
    <col min="10343" max="10343" width="13" style="3" bestFit="1" customWidth="1"/>
    <col min="10344" max="10344" width="11.42578125" style="3" customWidth="1"/>
    <col min="10345" max="10345" width="20.28515625" style="3" customWidth="1"/>
    <col min="10346" max="10346" width="13.85546875" style="3" customWidth="1"/>
    <col min="10347" max="10588" width="11.42578125" style="3" customWidth="1"/>
    <col min="10589" max="10589" width="6.42578125" style="3" customWidth="1"/>
    <col min="10590" max="10590" width="13.42578125" style="3" customWidth="1"/>
    <col min="10591" max="10591" width="9" style="3"/>
    <col min="10592" max="10592" width="6.42578125" style="3" customWidth="1"/>
    <col min="10593" max="10593" width="13.42578125" style="3" customWidth="1"/>
    <col min="10594" max="10594" width="9" style="3" customWidth="1"/>
    <col min="10595" max="10595" width="21.5703125" style="3" customWidth="1"/>
    <col min="10596" max="10597" width="19" style="3" customWidth="1"/>
    <col min="10598" max="10598" width="20.28515625" style="3" customWidth="1"/>
    <col min="10599" max="10599" width="13" style="3" bestFit="1" customWidth="1"/>
    <col min="10600" max="10600" width="11.42578125" style="3" customWidth="1"/>
    <col min="10601" max="10601" width="20.28515625" style="3" customWidth="1"/>
    <col min="10602" max="10602" width="13.85546875" style="3" customWidth="1"/>
    <col min="10603" max="10844" width="11.42578125" style="3" customWidth="1"/>
    <col min="10845" max="10845" width="6.42578125" style="3" customWidth="1"/>
    <col min="10846" max="10846" width="13.42578125" style="3" customWidth="1"/>
    <col min="10847" max="10847" width="9" style="3"/>
    <col min="10848" max="10848" width="6.42578125" style="3" customWidth="1"/>
    <col min="10849" max="10849" width="13.42578125" style="3" customWidth="1"/>
    <col min="10850" max="10850" width="9" style="3" customWidth="1"/>
    <col min="10851" max="10851" width="21.5703125" style="3" customWidth="1"/>
    <col min="10852" max="10853" width="19" style="3" customWidth="1"/>
    <col min="10854" max="10854" width="20.28515625" style="3" customWidth="1"/>
    <col min="10855" max="10855" width="13" style="3" bestFit="1" customWidth="1"/>
    <col min="10856" max="10856" width="11.42578125" style="3" customWidth="1"/>
    <col min="10857" max="10857" width="20.28515625" style="3" customWidth="1"/>
    <col min="10858" max="10858" width="13.85546875" style="3" customWidth="1"/>
    <col min="10859" max="11100" width="11.42578125" style="3" customWidth="1"/>
    <col min="11101" max="11101" width="6.42578125" style="3" customWidth="1"/>
    <col min="11102" max="11102" width="13.42578125" style="3" customWidth="1"/>
    <col min="11103" max="11103" width="9" style="3"/>
    <col min="11104" max="11104" width="6.42578125" style="3" customWidth="1"/>
    <col min="11105" max="11105" width="13.42578125" style="3" customWidth="1"/>
    <col min="11106" max="11106" width="9" style="3" customWidth="1"/>
    <col min="11107" max="11107" width="21.5703125" style="3" customWidth="1"/>
    <col min="11108" max="11109" width="19" style="3" customWidth="1"/>
    <col min="11110" max="11110" width="20.28515625" style="3" customWidth="1"/>
    <col min="11111" max="11111" width="13" style="3" bestFit="1" customWidth="1"/>
    <col min="11112" max="11112" width="11.42578125" style="3" customWidth="1"/>
    <col min="11113" max="11113" width="20.28515625" style="3" customWidth="1"/>
    <col min="11114" max="11114" width="13.85546875" style="3" customWidth="1"/>
    <col min="11115" max="11356" width="11.42578125" style="3" customWidth="1"/>
    <col min="11357" max="11357" width="6.42578125" style="3" customWidth="1"/>
    <col min="11358" max="11358" width="13.42578125" style="3" customWidth="1"/>
    <col min="11359" max="11359" width="9" style="3"/>
    <col min="11360" max="11360" width="6.42578125" style="3" customWidth="1"/>
    <col min="11361" max="11361" width="13.42578125" style="3" customWidth="1"/>
    <col min="11362" max="11362" width="9" style="3" customWidth="1"/>
    <col min="11363" max="11363" width="21.5703125" style="3" customWidth="1"/>
    <col min="11364" max="11365" width="19" style="3" customWidth="1"/>
    <col min="11366" max="11366" width="20.28515625" style="3" customWidth="1"/>
    <col min="11367" max="11367" width="13" style="3" bestFit="1" customWidth="1"/>
    <col min="11368" max="11368" width="11.42578125" style="3" customWidth="1"/>
    <col min="11369" max="11369" width="20.28515625" style="3" customWidth="1"/>
    <col min="11370" max="11370" width="13.85546875" style="3" customWidth="1"/>
    <col min="11371" max="11612" width="11.42578125" style="3" customWidth="1"/>
    <col min="11613" max="11613" width="6.42578125" style="3" customWidth="1"/>
    <col min="11614" max="11614" width="13.42578125" style="3" customWidth="1"/>
    <col min="11615" max="11615" width="9" style="3"/>
    <col min="11616" max="11616" width="6.42578125" style="3" customWidth="1"/>
    <col min="11617" max="11617" width="13.42578125" style="3" customWidth="1"/>
    <col min="11618" max="11618" width="9" style="3" customWidth="1"/>
    <col min="11619" max="11619" width="21.5703125" style="3" customWidth="1"/>
    <col min="11620" max="11621" width="19" style="3" customWidth="1"/>
    <col min="11622" max="11622" width="20.28515625" style="3" customWidth="1"/>
    <col min="11623" max="11623" width="13" style="3" bestFit="1" customWidth="1"/>
    <col min="11624" max="11624" width="11.42578125" style="3" customWidth="1"/>
    <col min="11625" max="11625" width="20.28515625" style="3" customWidth="1"/>
    <col min="11626" max="11626" width="13.85546875" style="3" customWidth="1"/>
    <col min="11627" max="11868" width="11.42578125" style="3" customWidth="1"/>
    <col min="11869" max="11869" width="6.42578125" style="3" customWidth="1"/>
    <col min="11870" max="11870" width="13.42578125" style="3" customWidth="1"/>
    <col min="11871" max="11871" width="9" style="3"/>
    <col min="11872" max="11872" width="6.42578125" style="3" customWidth="1"/>
    <col min="11873" max="11873" width="13.42578125" style="3" customWidth="1"/>
    <col min="11874" max="11874" width="9" style="3" customWidth="1"/>
    <col min="11875" max="11875" width="21.5703125" style="3" customWidth="1"/>
    <col min="11876" max="11877" width="19" style="3" customWidth="1"/>
    <col min="11878" max="11878" width="20.28515625" style="3" customWidth="1"/>
    <col min="11879" max="11879" width="13" style="3" bestFit="1" customWidth="1"/>
    <col min="11880" max="11880" width="11.42578125" style="3" customWidth="1"/>
    <col min="11881" max="11881" width="20.28515625" style="3" customWidth="1"/>
    <col min="11882" max="11882" width="13.85546875" style="3" customWidth="1"/>
    <col min="11883" max="12124" width="11.42578125" style="3" customWidth="1"/>
    <col min="12125" max="12125" width="6.42578125" style="3" customWidth="1"/>
    <col min="12126" max="12126" width="13.42578125" style="3" customWidth="1"/>
    <col min="12127" max="12127" width="9" style="3"/>
    <col min="12128" max="12128" width="6.42578125" style="3" customWidth="1"/>
    <col min="12129" max="12129" width="13.42578125" style="3" customWidth="1"/>
    <col min="12130" max="12130" width="9" style="3" customWidth="1"/>
    <col min="12131" max="12131" width="21.5703125" style="3" customWidth="1"/>
    <col min="12132" max="12133" width="19" style="3" customWidth="1"/>
    <col min="12134" max="12134" width="20.28515625" style="3" customWidth="1"/>
    <col min="12135" max="12135" width="13" style="3" bestFit="1" customWidth="1"/>
    <col min="12136" max="12136" width="11.42578125" style="3" customWidth="1"/>
    <col min="12137" max="12137" width="20.28515625" style="3" customWidth="1"/>
    <col min="12138" max="12138" width="13.85546875" style="3" customWidth="1"/>
    <col min="12139" max="12380" width="11.42578125" style="3" customWidth="1"/>
    <col min="12381" max="12381" width="6.42578125" style="3" customWidth="1"/>
    <col min="12382" max="12382" width="13.42578125" style="3" customWidth="1"/>
    <col min="12383" max="12383" width="9" style="3"/>
    <col min="12384" max="12384" width="6.42578125" style="3" customWidth="1"/>
    <col min="12385" max="12385" width="13.42578125" style="3" customWidth="1"/>
    <col min="12386" max="12386" width="9" style="3" customWidth="1"/>
    <col min="12387" max="12387" width="21.5703125" style="3" customWidth="1"/>
    <col min="12388" max="12389" width="19" style="3" customWidth="1"/>
    <col min="12390" max="12390" width="20.28515625" style="3" customWidth="1"/>
    <col min="12391" max="12391" width="13" style="3" bestFit="1" customWidth="1"/>
    <col min="12392" max="12392" width="11.42578125" style="3" customWidth="1"/>
    <col min="12393" max="12393" width="20.28515625" style="3" customWidth="1"/>
    <col min="12394" max="12394" width="13.85546875" style="3" customWidth="1"/>
    <col min="12395" max="12636" width="11.42578125" style="3" customWidth="1"/>
    <col min="12637" max="12637" width="6.42578125" style="3" customWidth="1"/>
    <col min="12638" max="12638" width="13.42578125" style="3" customWidth="1"/>
    <col min="12639" max="12639" width="9" style="3"/>
    <col min="12640" max="12640" width="6.42578125" style="3" customWidth="1"/>
    <col min="12641" max="12641" width="13.42578125" style="3" customWidth="1"/>
    <col min="12642" max="12642" width="9" style="3" customWidth="1"/>
    <col min="12643" max="12643" width="21.5703125" style="3" customWidth="1"/>
    <col min="12644" max="12645" width="19" style="3" customWidth="1"/>
    <col min="12646" max="12646" width="20.28515625" style="3" customWidth="1"/>
    <col min="12647" max="12647" width="13" style="3" bestFit="1" customWidth="1"/>
    <col min="12648" max="12648" width="11.42578125" style="3" customWidth="1"/>
    <col min="12649" max="12649" width="20.28515625" style="3" customWidth="1"/>
    <col min="12650" max="12650" width="13.85546875" style="3" customWidth="1"/>
    <col min="12651" max="12892" width="11.42578125" style="3" customWidth="1"/>
    <col min="12893" max="12893" width="6.42578125" style="3" customWidth="1"/>
    <col min="12894" max="12894" width="13.42578125" style="3" customWidth="1"/>
    <col min="12895" max="12895" width="9" style="3"/>
    <col min="12896" max="12896" width="6.42578125" style="3" customWidth="1"/>
    <col min="12897" max="12897" width="13.42578125" style="3" customWidth="1"/>
    <col min="12898" max="12898" width="9" style="3" customWidth="1"/>
    <col min="12899" max="12899" width="21.5703125" style="3" customWidth="1"/>
    <col min="12900" max="12901" width="19" style="3" customWidth="1"/>
    <col min="12902" max="12902" width="20.28515625" style="3" customWidth="1"/>
    <col min="12903" max="12903" width="13" style="3" bestFit="1" customWidth="1"/>
    <col min="12904" max="12904" width="11.42578125" style="3" customWidth="1"/>
    <col min="12905" max="12905" width="20.28515625" style="3" customWidth="1"/>
    <col min="12906" max="12906" width="13.85546875" style="3" customWidth="1"/>
    <col min="12907" max="13148" width="11.42578125" style="3" customWidth="1"/>
    <col min="13149" max="13149" width="6.42578125" style="3" customWidth="1"/>
    <col min="13150" max="13150" width="13.42578125" style="3" customWidth="1"/>
    <col min="13151" max="13151" width="9" style="3"/>
    <col min="13152" max="13152" width="6.42578125" style="3" customWidth="1"/>
    <col min="13153" max="13153" width="13.42578125" style="3" customWidth="1"/>
    <col min="13154" max="13154" width="9" style="3" customWidth="1"/>
    <col min="13155" max="13155" width="21.5703125" style="3" customWidth="1"/>
    <col min="13156" max="13157" width="19" style="3" customWidth="1"/>
    <col min="13158" max="13158" width="20.28515625" style="3" customWidth="1"/>
    <col min="13159" max="13159" width="13" style="3" bestFit="1" customWidth="1"/>
    <col min="13160" max="13160" width="11.42578125" style="3" customWidth="1"/>
    <col min="13161" max="13161" width="20.28515625" style="3" customWidth="1"/>
    <col min="13162" max="13162" width="13.85546875" style="3" customWidth="1"/>
    <col min="13163" max="13404" width="11.42578125" style="3" customWidth="1"/>
    <col min="13405" max="13405" width="6.42578125" style="3" customWidth="1"/>
    <col min="13406" max="13406" width="13.42578125" style="3" customWidth="1"/>
    <col min="13407" max="13407" width="9" style="3"/>
    <col min="13408" max="13408" width="6.42578125" style="3" customWidth="1"/>
    <col min="13409" max="13409" width="13.42578125" style="3" customWidth="1"/>
    <col min="13410" max="13410" width="9" style="3" customWidth="1"/>
    <col min="13411" max="13411" width="21.5703125" style="3" customWidth="1"/>
    <col min="13412" max="13413" width="19" style="3" customWidth="1"/>
    <col min="13414" max="13414" width="20.28515625" style="3" customWidth="1"/>
    <col min="13415" max="13415" width="13" style="3" bestFit="1" customWidth="1"/>
    <col min="13416" max="13416" width="11.42578125" style="3" customWidth="1"/>
    <col min="13417" max="13417" width="20.28515625" style="3" customWidth="1"/>
    <col min="13418" max="13418" width="13.85546875" style="3" customWidth="1"/>
    <col min="13419" max="13660" width="11.42578125" style="3" customWidth="1"/>
    <col min="13661" max="13661" width="6.42578125" style="3" customWidth="1"/>
    <col min="13662" max="13662" width="13.42578125" style="3" customWidth="1"/>
    <col min="13663" max="13663" width="9" style="3"/>
    <col min="13664" max="13664" width="6.42578125" style="3" customWidth="1"/>
    <col min="13665" max="13665" width="13.42578125" style="3" customWidth="1"/>
    <col min="13666" max="13666" width="9" style="3" customWidth="1"/>
    <col min="13667" max="13667" width="21.5703125" style="3" customWidth="1"/>
    <col min="13668" max="13669" width="19" style="3" customWidth="1"/>
    <col min="13670" max="13670" width="20.28515625" style="3" customWidth="1"/>
    <col min="13671" max="13671" width="13" style="3" bestFit="1" customWidth="1"/>
    <col min="13672" max="13672" width="11.42578125" style="3" customWidth="1"/>
    <col min="13673" max="13673" width="20.28515625" style="3" customWidth="1"/>
    <col min="13674" max="13674" width="13.85546875" style="3" customWidth="1"/>
    <col min="13675" max="13916" width="11.42578125" style="3" customWidth="1"/>
    <col min="13917" max="13917" width="6.42578125" style="3" customWidth="1"/>
    <col min="13918" max="13918" width="13.42578125" style="3" customWidth="1"/>
    <col min="13919" max="13919" width="9" style="3"/>
    <col min="13920" max="13920" width="6.42578125" style="3" customWidth="1"/>
    <col min="13921" max="13921" width="13.42578125" style="3" customWidth="1"/>
    <col min="13922" max="13922" width="9" style="3" customWidth="1"/>
    <col min="13923" max="13923" width="21.5703125" style="3" customWidth="1"/>
    <col min="13924" max="13925" width="19" style="3" customWidth="1"/>
    <col min="13926" max="13926" width="20.28515625" style="3" customWidth="1"/>
    <col min="13927" max="13927" width="13" style="3" bestFit="1" customWidth="1"/>
    <col min="13928" max="13928" width="11.42578125" style="3" customWidth="1"/>
    <col min="13929" max="13929" width="20.28515625" style="3" customWidth="1"/>
    <col min="13930" max="13930" width="13.85546875" style="3" customWidth="1"/>
    <col min="13931" max="14172" width="11.42578125" style="3" customWidth="1"/>
    <col min="14173" max="14173" width="6.42578125" style="3" customWidth="1"/>
    <col min="14174" max="14174" width="13.42578125" style="3" customWidth="1"/>
    <col min="14175" max="14175" width="9" style="3"/>
    <col min="14176" max="14176" width="6.42578125" style="3" customWidth="1"/>
    <col min="14177" max="14177" width="13.42578125" style="3" customWidth="1"/>
    <col min="14178" max="14178" width="9" style="3" customWidth="1"/>
    <col min="14179" max="14179" width="21.5703125" style="3" customWidth="1"/>
    <col min="14180" max="14181" width="19" style="3" customWidth="1"/>
    <col min="14182" max="14182" width="20.28515625" style="3" customWidth="1"/>
    <col min="14183" max="14183" width="13" style="3" bestFit="1" customWidth="1"/>
    <col min="14184" max="14184" width="11.42578125" style="3" customWidth="1"/>
    <col min="14185" max="14185" width="20.28515625" style="3" customWidth="1"/>
    <col min="14186" max="14186" width="13.85546875" style="3" customWidth="1"/>
    <col min="14187" max="14428" width="11.42578125" style="3" customWidth="1"/>
    <col min="14429" max="14429" width="6.42578125" style="3" customWidth="1"/>
    <col min="14430" max="14430" width="13.42578125" style="3" customWidth="1"/>
    <col min="14431" max="14431" width="9" style="3"/>
    <col min="14432" max="14432" width="6.42578125" style="3" customWidth="1"/>
    <col min="14433" max="14433" width="13.42578125" style="3" customWidth="1"/>
    <col min="14434" max="14434" width="9" style="3" customWidth="1"/>
    <col min="14435" max="14435" width="21.5703125" style="3" customWidth="1"/>
    <col min="14436" max="14437" width="19" style="3" customWidth="1"/>
    <col min="14438" max="14438" width="20.28515625" style="3" customWidth="1"/>
    <col min="14439" max="14439" width="13" style="3" bestFit="1" customWidth="1"/>
    <col min="14440" max="14440" width="11.42578125" style="3" customWidth="1"/>
    <col min="14441" max="14441" width="20.28515625" style="3" customWidth="1"/>
    <col min="14442" max="14442" width="13.85546875" style="3" customWidth="1"/>
    <col min="14443" max="14684" width="11.42578125" style="3" customWidth="1"/>
    <col min="14685" max="14685" width="6.42578125" style="3" customWidth="1"/>
    <col min="14686" max="14686" width="13.42578125" style="3" customWidth="1"/>
    <col min="14687" max="14687" width="9" style="3"/>
    <col min="14688" max="14688" width="6.42578125" style="3" customWidth="1"/>
    <col min="14689" max="14689" width="13.42578125" style="3" customWidth="1"/>
    <col min="14690" max="14690" width="9" style="3" customWidth="1"/>
    <col min="14691" max="14691" width="21.5703125" style="3" customWidth="1"/>
    <col min="14692" max="14693" width="19" style="3" customWidth="1"/>
    <col min="14694" max="14694" width="20.28515625" style="3" customWidth="1"/>
    <col min="14695" max="14695" width="13" style="3" bestFit="1" customWidth="1"/>
    <col min="14696" max="14696" width="11.42578125" style="3" customWidth="1"/>
    <col min="14697" max="14697" width="20.28515625" style="3" customWidth="1"/>
    <col min="14698" max="14698" width="13.85546875" style="3" customWidth="1"/>
    <col min="14699" max="14940" width="11.42578125" style="3" customWidth="1"/>
    <col min="14941" max="14941" width="6.42578125" style="3" customWidth="1"/>
    <col min="14942" max="14942" width="13.42578125" style="3" customWidth="1"/>
    <col min="14943" max="14943" width="9" style="3"/>
    <col min="14944" max="14944" width="6.42578125" style="3" customWidth="1"/>
    <col min="14945" max="14945" width="13.42578125" style="3" customWidth="1"/>
    <col min="14946" max="14946" width="9" style="3" customWidth="1"/>
    <col min="14947" max="14947" width="21.5703125" style="3" customWidth="1"/>
    <col min="14948" max="14949" width="19" style="3" customWidth="1"/>
    <col min="14950" max="14950" width="20.28515625" style="3" customWidth="1"/>
    <col min="14951" max="14951" width="13" style="3" bestFit="1" customWidth="1"/>
    <col min="14952" max="14952" width="11.42578125" style="3" customWidth="1"/>
    <col min="14953" max="14953" width="20.28515625" style="3" customWidth="1"/>
    <col min="14954" max="14954" width="13.85546875" style="3" customWidth="1"/>
    <col min="14955" max="15196" width="11.42578125" style="3" customWidth="1"/>
    <col min="15197" max="15197" width="6.42578125" style="3" customWidth="1"/>
    <col min="15198" max="15198" width="13.42578125" style="3" customWidth="1"/>
    <col min="15199" max="15199" width="9" style="3"/>
    <col min="15200" max="15200" width="6.42578125" style="3" customWidth="1"/>
    <col min="15201" max="15201" width="13.42578125" style="3" customWidth="1"/>
    <col min="15202" max="15202" width="9" style="3" customWidth="1"/>
    <col min="15203" max="15203" width="21.5703125" style="3" customWidth="1"/>
    <col min="15204" max="15205" width="19" style="3" customWidth="1"/>
    <col min="15206" max="15206" width="20.28515625" style="3" customWidth="1"/>
    <col min="15207" max="15207" width="13" style="3" bestFit="1" customWidth="1"/>
    <col min="15208" max="15208" width="11.42578125" style="3" customWidth="1"/>
    <col min="15209" max="15209" width="20.28515625" style="3" customWidth="1"/>
    <col min="15210" max="15210" width="13.85546875" style="3" customWidth="1"/>
    <col min="15211" max="15452" width="11.42578125" style="3" customWidth="1"/>
    <col min="15453" max="15453" width="6.42578125" style="3" customWidth="1"/>
    <col min="15454" max="15454" width="13.42578125" style="3" customWidth="1"/>
    <col min="15455" max="15455" width="9" style="3"/>
    <col min="15456" max="15456" width="6.42578125" style="3" customWidth="1"/>
    <col min="15457" max="15457" width="13.42578125" style="3" customWidth="1"/>
    <col min="15458" max="15458" width="9" style="3" customWidth="1"/>
    <col min="15459" max="15459" width="21.5703125" style="3" customWidth="1"/>
    <col min="15460" max="15461" width="19" style="3" customWidth="1"/>
    <col min="15462" max="15462" width="20.28515625" style="3" customWidth="1"/>
    <col min="15463" max="15463" width="13" style="3" bestFit="1" customWidth="1"/>
    <col min="15464" max="15464" width="11.42578125" style="3" customWidth="1"/>
    <col min="15465" max="15465" width="20.28515625" style="3" customWidth="1"/>
    <col min="15466" max="15466" width="13.85546875" style="3" customWidth="1"/>
    <col min="15467" max="15708" width="11.42578125" style="3" customWidth="1"/>
    <col min="15709" max="15709" width="6.42578125" style="3" customWidth="1"/>
    <col min="15710" max="15710" width="13.42578125" style="3" customWidth="1"/>
    <col min="15711" max="15711" width="9" style="3"/>
    <col min="15712" max="15712" width="6.42578125" style="3" customWidth="1"/>
    <col min="15713" max="15713" width="13.42578125" style="3" customWidth="1"/>
    <col min="15714" max="15714" width="9" style="3" customWidth="1"/>
    <col min="15715" max="15715" width="21.5703125" style="3" customWidth="1"/>
    <col min="15716" max="15717" width="19" style="3" customWidth="1"/>
    <col min="15718" max="15718" width="20.28515625" style="3" customWidth="1"/>
    <col min="15719" max="15719" width="13" style="3" bestFit="1" customWidth="1"/>
    <col min="15720" max="15720" width="11.42578125" style="3" customWidth="1"/>
    <col min="15721" max="15721" width="20.28515625" style="3" customWidth="1"/>
    <col min="15722" max="15722" width="13.85546875" style="3" customWidth="1"/>
    <col min="15723" max="15964" width="11.42578125" style="3" customWidth="1"/>
    <col min="15965" max="15965" width="6.42578125" style="3" customWidth="1"/>
    <col min="15966" max="15966" width="13.42578125" style="3" customWidth="1"/>
    <col min="15967" max="15967" width="9" style="3"/>
    <col min="15968" max="15968" width="6.42578125" style="3" customWidth="1"/>
    <col min="15969" max="15969" width="13.42578125" style="3" customWidth="1"/>
    <col min="15970" max="15970" width="9" style="3" customWidth="1"/>
    <col min="15971" max="15971" width="21.5703125" style="3" customWidth="1"/>
    <col min="15972" max="15973" width="19" style="3" customWidth="1"/>
    <col min="15974" max="15974" width="20.28515625" style="3" customWidth="1"/>
    <col min="15975" max="15975" width="13" style="3" bestFit="1" customWidth="1"/>
    <col min="15976" max="15976" width="11.42578125" style="3" customWidth="1"/>
    <col min="15977" max="15977" width="20.28515625" style="3" customWidth="1"/>
    <col min="15978" max="15978" width="13.85546875" style="3" customWidth="1"/>
    <col min="15979" max="16220" width="11.42578125" style="3" customWidth="1"/>
    <col min="16221" max="16221" width="6.42578125" style="3" customWidth="1"/>
    <col min="16222" max="16222" width="13.42578125" style="3" customWidth="1"/>
    <col min="16223" max="16384" width="9" style="3"/>
  </cols>
  <sheetData>
    <row r="1" spans="1:8" ht="60" customHeight="1" x14ac:dyDescent="0.2">
      <c r="A1" s="65" t="s">
        <v>63</v>
      </c>
      <c r="B1" s="65"/>
      <c r="C1" s="65"/>
      <c r="D1" s="65"/>
      <c r="F1" s="320" t="s">
        <v>212</v>
      </c>
      <c r="G1" s="321"/>
    </row>
    <row r="2" spans="1:8" ht="42" customHeight="1" thickBot="1" x14ac:dyDescent="0.25">
      <c r="A2" s="147"/>
      <c r="B2" s="147"/>
      <c r="C2" s="147"/>
      <c r="D2" s="147"/>
      <c r="E2" s="147"/>
      <c r="F2" s="147"/>
      <c r="G2" s="147"/>
    </row>
    <row r="3" spans="1:8" ht="19.5" customHeight="1" x14ac:dyDescent="0.2">
      <c r="A3" s="269" t="s">
        <v>177</v>
      </c>
      <c r="B3" s="270"/>
      <c r="C3" s="270"/>
      <c r="D3" s="270"/>
      <c r="E3" s="270"/>
      <c r="F3" s="270"/>
      <c r="G3" s="271"/>
      <c r="H3" s="3"/>
    </row>
    <row r="4" spans="1:8" ht="19.5" customHeight="1" thickBot="1" x14ac:dyDescent="0.25">
      <c r="A4" s="272" t="str">
        <f>+'CERTIFICADO VPC-FO2026'!A4:G4</f>
        <v>01/01/2025 - 31/12/2025</v>
      </c>
      <c r="B4" s="273"/>
      <c r="C4" s="273"/>
      <c r="D4" s="273"/>
      <c r="E4" s="273"/>
      <c r="F4" s="273"/>
      <c r="G4" s="274"/>
      <c r="H4" s="3"/>
    </row>
    <row r="5" spans="1:8" ht="17.25" customHeight="1" x14ac:dyDescent="0.2">
      <c r="A5" s="146"/>
      <c r="B5" s="146"/>
      <c r="C5" s="146"/>
      <c r="D5" s="146"/>
      <c r="E5" s="146"/>
      <c r="F5" s="146"/>
      <c r="G5" s="146"/>
      <c r="H5" s="3"/>
    </row>
    <row r="6" spans="1:8" ht="18.75" customHeight="1" x14ac:dyDescent="0.2">
      <c r="A6" s="275" t="s">
        <v>2</v>
      </c>
      <c r="B6" s="275"/>
      <c r="C6" s="275"/>
      <c r="D6" s="275"/>
      <c r="E6" s="276">
        <f>+'CERTIFICADO VPC-FO2026'!E6:G6</f>
        <v>0</v>
      </c>
      <c r="F6" s="276"/>
      <c r="G6" s="276"/>
      <c r="H6" s="3"/>
    </row>
    <row r="7" spans="1:8" ht="18.75" customHeight="1" x14ac:dyDescent="0.2">
      <c r="A7" s="275" t="s">
        <v>3</v>
      </c>
      <c r="B7" s="275"/>
      <c r="C7" s="277">
        <f>+'CERTIFICADO VPC-FO2026'!C7:D7</f>
        <v>0</v>
      </c>
      <c r="D7" s="277"/>
      <c r="E7" s="278" t="s">
        <v>4</v>
      </c>
      <c r="F7" s="278"/>
      <c r="G7" s="4" t="str">
        <f>+'CERTIFICADO VPC-FO2026'!G7</f>
        <v>ESXXXX</v>
      </c>
      <c r="H7" s="3"/>
    </row>
    <row r="8" spans="1:8" ht="18.75" customHeight="1" x14ac:dyDescent="0.2">
      <c r="A8" s="275" t="s">
        <v>5</v>
      </c>
      <c r="B8" s="275"/>
      <c r="C8" s="275"/>
      <c r="D8" s="275"/>
      <c r="E8" s="282">
        <f>+'CERTIFICADO VPC-FO2026'!E8:G8</f>
        <v>0</v>
      </c>
      <c r="F8" s="282"/>
      <c r="G8" s="282"/>
      <c r="H8" s="3"/>
    </row>
    <row r="9" spans="1:8" ht="17.25" customHeight="1" x14ac:dyDescent="0.2">
      <c r="A9" s="148"/>
      <c r="B9" s="148"/>
      <c r="C9" s="148"/>
      <c r="D9" s="148"/>
      <c r="E9" s="148"/>
      <c r="F9" s="148"/>
      <c r="G9" s="148"/>
      <c r="H9" s="3"/>
    </row>
    <row r="10" spans="1:8" s="1" customFormat="1" ht="15" x14ac:dyDescent="0.25">
      <c r="A10" s="5" t="s">
        <v>6</v>
      </c>
      <c r="B10" s="283"/>
      <c r="C10" s="283"/>
      <c r="D10" s="283"/>
      <c r="E10" s="5" t="s">
        <v>7</v>
      </c>
      <c r="F10" s="64"/>
      <c r="G10" s="113" t="s">
        <v>159</v>
      </c>
    </row>
    <row r="11" spans="1:8" s="1" customFormat="1" ht="15" x14ac:dyDescent="0.25">
      <c r="A11" s="283"/>
      <c r="B11" s="283"/>
      <c r="C11" s="284" t="s">
        <v>161</v>
      </c>
      <c r="D11" s="284"/>
      <c r="E11" s="284"/>
      <c r="F11" s="284"/>
      <c r="G11" s="284"/>
    </row>
    <row r="12" spans="1:8" s="1" customFormat="1" x14ac:dyDescent="0.25">
      <c r="A12" s="285" t="s">
        <v>160</v>
      </c>
      <c r="B12" s="285"/>
      <c r="C12" s="285"/>
      <c r="D12" s="285"/>
      <c r="E12" s="285"/>
      <c r="F12" s="285"/>
      <c r="G12" s="285"/>
    </row>
    <row r="13" spans="1:8" s="1" customFormat="1" ht="17.25" customHeight="1" x14ac:dyDescent="0.25">
      <c r="A13" s="7"/>
      <c r="B13" s="8"/>
      <c r="C13" s="8"/>
      <c r="D13" s="8"/>
      <c r="E13" s="8"/>
      <c r="F13" s="8"/>
      <c r="G13" s="8"/>
    </row>
    <row r="14" spans="1:8" s="1" customFormat="1" ht="18" customHeight="1" x14ac:dyDescent="0.25">
      <c r="A14" s="279" t="s">
        <v>8</v>
      </c>
      <c r="B14" s="279"/>
      <c r="C14" s="279"/>
      <c r="D14" s="279"/>
      <c r="E14" s="279"/>
      <c r="F14" s="279"/>
      <c r="G14" s="279"/>
    </row>
    <row r="15" spans="1:8" ht="17.25" customHeight="1" x14ac:dyDescent="0.2"/>
    <row r="16" spans="1:8" s="1" customFormat="1" ht="75" customHeight="1" x14ac:dyDescent="0.25">
      <c r="A16" s="314" t="s">
        <v>181</v>
      </c>
      <c r="B16" s="315"/>
      <c r="C16" s="315"/>
      <c r="D16" s="315"/>
      <c r="E16" s="315"/>
      <c r="F16" s="315"/>
      <c r="G16" s="315"/>
    </row>
    <row r="17" spans="1:7" s="1" customFormat="1" ht="21" customHeight="1" x14ac:dyDescent="0.25">
      <c r="A17" s="319" t="s">
        <v>180</v>
      </c>
      <c r="B17" s="319"/>
      <c r="C17" s="319"/>
      <c r="D17" s="319"/>
      <c r="E17" s="319"/>
      <c r="F17" s="319"/>
      <c r="G17" s="319"/>
    </row>
    <row r="18" spans="1:7" s="1" customFormat="1" ht="49.5" customHeight="1" x14ac:dyDescent="0.25">
      <c r="A18" s="39"/>
      <c r="B18" s="316" t="s">
        <v>54</v>
      </c>
      <c r="C18" s="317"/>
      <c r="D18" s="317"/>
      <c r="E18" s="318"/>
      <c r="F18" s="36">
        <f>+'CERTIFICADO VPC-FO2026'!G135*(1-'CERTIFICADO VPC-FO2026'!G97)</f>
        <v>0</v>
      </c>
      <c r="G18" s="40"/>
    </row>
    <row r="19" spans="1:7" s="1" customFormat="1" ht="20.25" customHeight="1" x14ac:dyDescent="0.25">
      <c r="A19" s="39"/>
      <c r="B19" s="316" t="s">
        <v>178</v>
      </c>
      <c r="C19" s="317"/>
      <c r="D19" s="317"/>
      <c r="E19" s="318"/>
      <c r="F19" s="36">
        <f>+'CERTIFICADO VPC-FO2026'!G143</f>
        <v>0</v>
      </c>
      <c r="G19" s="40"/>
    </row>
    <row r="20" spans="1:7" s="1" customFormat="1" ht="49.5" customHeight="1" x14ac:dyDescent="0.25">
      <c r="A20" s="32"/>
      <c r="B20" s="316" t="s">
        <v>179</v>
      </c>
      <c r="C20" s="317"/>
      <c r="D20" s="317"/>
      <c r="E20" s="318"/>
      <c r="F20" s="45">
        <f>+F19-F18</f>
        <v>0</v>
      </c>
      <c r="G20" s="32"/>
    </row>
    <row r="21" spans="1:7" s="71" customFormat="1" ht="49.5" customHeight="1" x14ac:dyDescent="0.25">
      <c r="A21" s="120"/>
      <c r="B21" s="121"/>
      <c r="C21" s="121"/>
      <c r="D21" s="121"/>
      <c r="E21" s="121"/>
      <c r="F21" s="121"/>
      <c r="G21" s="120"/>
    </row>
    <row r="22" spans="1:7" s="1" customFormat="1" x14ac:dyDescent="0.25">
      <c r="A22" s="1" t="str">
        <f>+'CERTIFICADO VPC-FO2026'!A162</f>
        <v>Lo que se certifica a los efectos oportunos, en ______________ a __ de __________ de 2026</v>
      </c>
    </row>
    <row r="24" spans="1:7" s="1" customFormat="1" x14ac:dyDescent="0.25">
      <c r="A24" s="1" t="s">
        <v>49</v>
      </c>
    </row>
    <row r="25" spans="1:7" s="1" customFormat="1" x14ac:dyDescent="0.25"/>
    <row r="26" spans="1:7" s="1" customFormat="1" x14ac:dyDescent="0.25"/>
    <row r="27" spans="1:7" s="1" customFormat="1" x14ac:dyDescent="0.25"/>
    <row r="28" spans="1:7" s="1" customFormat="1" x14ac:dyDescent="0.25">
      <c r="A28" s="33"/>
      <c r="B28" s="33"/>
      <c r="C28" s="33"/>
      <c r="D28" s="33"/>
    </row>
    <row r="29" spans="1:7" s="1" customFormat="1" x14ac:dyDescent="0.25">
      <c r="A29" s="34" t="s">
        <v>50</v>
      </c>
      <c r="B29" s="179">
        <f>B10</f>
        <v>0</v>
      </c>
      <c r="C29" s="180"/>
      <c r="D29" s="180"/>
    </row>
    <row r="30" spans="1:7" s="1" customFormat="1" x14ac:dyDescent="0.25">
      <c r="A30" s="34" t="s">
        <v>51</v>
      </c>
      <c r="B30" s="181">
        <f>A11</f>
        <v>0</v>
      </c>
      <c r="C30" s="182"/>
      <c r="D30" s="182"/>
    </row>
  </sheetData>
  <mergeCells count="25">
    <mergeCell ref="A9:G9"/>
    <mergeCell ref="F1:G1"/>
    <mergeCell ref="A2:G2"/>
    <mergeCell ref="A3:G3"/>
    <mergeCell ref="A4:G4"/>
    <mergeCell ref="A5:G5"/>
    <mergeCell ref="A6:D6"/>
    <mergeCell ref="E6:G6"/>
    <mergeCell ref="A7:B7"/>
    <mergeCell ref="C7:D7"/>
    <mergeCell ref="E7:F7"/>
    <mergeCell ref="A8:D8"/>
    <mergeCell ref="E8:G8"/>
    <mergeCell ref="B30:D30"/>
    <mergeCell ref="B10:D10"/>
    <mergeCell ref="A11:B11"/>
    <mergeCell ref="C11:G11"/>
    <mergeCell ref="A12:G12"/>
    <mergeCell ref="A14:G14"/>
    <mergeCell ref="A16:G16"/>
    <mergeCell ref="B18:E18"/>
    <mergeCell ref="B20:E20"/>
    <mergeCell ref="B19:E19"/>
    <mergeCell ref="A17:G17"/>
    <mergeCell ref="B29:D29"/>
  </mergeCells>
  <conditionalFormatting sqref="F20">
    <cfRule type="cellIs" dxfId="1" priority="1" operator="greaterThanOrEqual">
      <formula>0</formula>
    </cfRule>
    <cfRule type="cellIs" dxfId="0" priority="2" operator="lessThan">
      <formula>0</formula>
    </cfRule>
  </conditionalFormatting>
  <pageMargins left="1.02" right="0.98425196850393704" top="0.81" bottom="0.61" header="0.39370078740157483" footer="0.19685039370078741"/>
  <pageSetup paperSize="9" scale="71" fitToHeight="0" orientation="portrait" r:id="rId1"/>
  <headerFooter>
    <oddFooter>&amp;CPágina &amp;P de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CERTIFICADO VPC-FO2026</vt:lpstr>
      <vt:lpstr>Certificado actividad principal</vt:lpstr>
      <vt:lpstr>'Certificado actividad principal'!Área_de_impresión</vt:lpstr>
      <vt:lpstr>'CERTIFICADO VPC-FO2026'!Área_de_impresión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Mesther</dc:creator>
  <cp:lastModifiedBy>SEGURA MOLINA, MA.DEL PILAR</cp:lastModifiedBy>
  <cp:lastPrinted>2024-09-11T12:22:11Z</cp:lastPrinted>
  <dcterms:created xsi:type="dcterms:W3CDTF">2014-10-31T10:58:39Z</dcterms:created>
  <dcterms:modified xsi:type="dcterms:W3CDTF">2026-07-30T12:05:59Z</dcterms:modified>
</cp:coreProperties>
</file>